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720" windowHeight="10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<sst xmlns="http://schemas.openxmlformats.org/spreadsheetml/2006/main" count="112" uniqueCount="65">
  <si>
    <t>Betriebsname</t>
  </si>
  <si>
    <t>Bezeichnung der Arbeitsstätte</t>
  </si>
  <si>
    <t>Name des Beurteilers</t>
  </si>
  <si>
    <t>Datum:</t>
  </si>
  <si>
    <t>Festlegung der Brandklasse</t>
  </si>
  <si>
    <t>Brandklassen</t>
  </si>
  <si>
    <t>Brandklasse A (feste, glutbildende Stoffe)</t>
  </si>
  <si>
    <t>Brandklasse B (flüssige oder flüssig werdende Stoffe)</t>
  </si>
  <si>
    <t>Fläche</t>
  </si>
  <si>
    <t>m²</t>
  </si>
  <si>
    <t>5A</t>
  </si>
  <si>
    <t>8A</t>
  </si>
  <si>
    <t>13A</t>
  </si>
  <si>
    <t>21A</t>
  </si>
  <si>
    <t>27A</t>
  </si>
  <si>
    <t>34A</t>
  </si>
  <si>
    <t>43A</t>
  </si>
  <si>
    <t>55A</t>
  </si>
  <si>
    <t>21B</t>
  </si>
  <si>
    <t>34B</t>
  </si>
  <si>
    <t>55B</t>
  </si>
  <si>
    <t>70B</t>
  </si>
  <si>
    <t>89B</t>
  </si>
  <si>
    <t>113B</t>
  </si>
  <si>
    <t>144B</t>
  </si>
  <si>
    <t>183B</t>
  </si>
  <si>
    <t>233B</t>
  </si>
  <si>
    <t>Löschmitteleinheiten</t>
  </si>
  <si>
    <t>Geschoss 1</t>
  </si>
  <si>
    <t>Geschoss 2</t>
  </si>
  <si>
    <t>Geschoss 3</t>
  </si>
  <si>
    <t>Geschoss 4</t>
  </si>
  <si>
    <t>Löschmitteinheiten nach Fläche</t>
  </si>
  <si>
    <t>Summe der LE:</t>
  </si>
  <si>
    <t>Überprüfung der Ausstattung mit Feuerlöschern</t>
  </si>
  <si>
    <t>Nr.</t>
  </si>
  <si>
    <t>BK A</t>
  </si>
  <si>
    <t>LE</t>
  </si>
  <si>
    <t>BK B</t>
  </si>
  <si>
    <t>Ansatz gem. ASR A 2.2.</t>
  </si>
  <si>
    <t>Summe:</t>
  </si>
  <si>
    <t>(bitte Werte nur für die Brandklassen eintragen, für die der Feuerlöscher benötigt wird)</t>
  </si>
  <si>
    <t>Brandklasse A und B</t>
  </si>
  <si>
    <t>Ihre Austattung mit Feuerlöschern entspricht noch nicht den Vorschriften und muss nachgebessert werden!</t>
  </si>
  <si>
    <t>Herzlichen Glückwunsch - Ihr Unternehmen ist mit einer ausreichenden Anzahl an Feuerlöschern ausgestattet!</t>
  </si>
  <si>
    <t>Ergebnistext</t>
  </si>
  <si>
    <t>Ergebnis aus Überprüfung</t>
  </si>
  <si>
    <t>I.O.?</t>
  </si>
  <si>
    <t>JA</t>
  </si>
  <si>
    <t>NEIN</t>
  </si>
  <si>
    <t>Kleinerer Wert BK A/B</t>
  </si>
  <si>
    <t>Berechnung der Ausstattung mit Feuerlöschern nach ASR-A2.2 für die Brandklassen A und B</t>
  </si>
  <si>
    <t>Benötigte LE</t>
  </si>
  <si>
    <t>Installierte LE</t>
  </si>
  <si>
    <t>Über-/Unterversorgung</t>
  </si>
  <si>
    <t>Ergebnis der Überprüfung zur Ausstattung mit Feuerlöschern</t>
  </si>
  <si>
    <t>Grundbedarf LE</t>
  </si>
  <si>
    <t>Brandgefährdung</t>
  </si>
  <si>
    <t>gering</t>
  </si>
  <si>
    <t>mittel</t>
  </si>
  <si>
    <t>hoch</t>
  </si>
  <si>
    <t>Berechnung Geschoss 1</t>
  </si>
  <si>
    <t>Berechnung Geschoss 2</t>
  </si>
  <si>
    <t>Berechnung Geschoss 3</t>
  </si>
  <si>
    <t>Berechnung Geschoss 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</si>
</sst>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7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7"/>
      <color theme="1"/>
      <name val="Calibri"/>
      <family val="2"/>
    </font>
    <font>
      <b/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AF4B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30" fillId="7" borderId="0" xfId="0" applyFont="1" applyFill="1" applyAlignment="1">
      <alignment/>
    </xf>
    <xf numFmtId="0" fontId="30" fillId="0" borderId="0" xfId="0" applyFont="1" applyAlignment="1">
      <alignment/>
    </xf>
    <xf numFmtId="0" fontId="0" fillId="12" borderId="0" xfId="0" applyFill="1" applyAlignment="1">
      <alignment/>
    </xf>
    <xf numFmtId="0" fontId="30" fillId="12" borderId="0" xfId="0" applyFont="1" applyFill="1" applyAlignment="1">
      <alignment/>
    </xf>
    <xf numFmtId="0" fontId="30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30" fillId="12" borderId="0" xfId="0" applyFont="1" applyFill="1" applyAlignment="1">
      <alignment horizontal="center"/>
    </xf>
    <xf numFmtId="0" fontId="42" fillId="0" borderId="0" xfId="0" applyFont="1" applyAlignment="1">
      <alignment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0" xfId="0" applyFill="1" applyAlignment="1">
      <alignment horizontal="center"/>
    </xf>
    <xf numFmtId="0" fontId="0" fillId="12" borderId="0" xfId="0" applyFill="1" applyBorder="1" applyAlignment="1">
      <alignment/>
    </xf>
    <xf numFmtId="0" fontId="30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43" fillId="35" borderId="11" xfId="0" applyFont="1" applyFill="1" applyBorder="1" applyAlignment="1">
      <alignment/>
    </xf>
    <xf numFmtId="0" fontId="44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43" fillId="7" borderId="0" xfId="0" applyFont="1" applyFill="1" applyAlignment="1">
      <alignment/>
    </xf>
    <xf numFmtId="0" fontId="40" fillId="7" borderId="0" xfId="0" applyFont="1" applyFill="1" applyAlignment="1">
      <alignment/>
    </xf>
    <xf numFmtId="0" fontId="43" fillId="7" borderId="0" xfId="0" applyFont="1" applyFill="1" applyAlignment="1">
      <alignment horizontal="center"/>
    </xf>
    <xf numFmtId="0" fontId="30" fillId="12" borderId="0" xfId="0" applyFont="1" applyFill="1" applyBorder="1" applyAlignment="1">
      <alignment/>
    </xf>
    <xf numFmtId="0" fontId="30" fillId="12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30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/>
    </xf>
    <xf numFmtId="0" fontId="40" fillId="7" borderId="0" xfId="0" applyFont="1" applyFill="1" applyBorder="1" applyAlignment="1">
      <alignment horizontal="center"/>
    </xf>
    <xf numFmtId="0" fontId="43" fillId="7" borderId="0" xfId="0" applyFont="1" applyFill="1" applyBorder="1" applyAlignment="1">
      <alignment/>
    </xf>
    <xf numFmtId="164" fontId="6" fillId="34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7" borderId="0" xfId="0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3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0" fillId="36" borderId="0" xfId="0" applyFill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7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35" borderId="11" xfId="0" applyFill="1" applyBorder="1" applyAlignment="1" applyProtection="1">
      <alignment/>
      <protection locked="0"/>
    </xf>
    <xf numFmtId="0" fontId="40" fillId="0" borderId="19" xfId="0" applyFont="1" applyBorder="1" applyAlignment="1">
      <alignment/>
    </xf>
    <xf numFmtId="0" fontId="30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12" borderId="0" xfId="0" applyFill="1" applyAlignment="1">
      <alignment horizontal="center"/>
    </xf>
    <xf numFmtId="0" fontId="30" fillId="12" borderId="0" xfId="0" applyFont="1" applyFill="1" applyAlignment="1">
      <alignment horizontal="center"/>
    </xf>
    <xf numFmtId="0" fontId="30" fillId="35" borderId="25" xfId="0" applyFont="1" applyFill="1" applyBorder="1" applyAlignment="1">
      <alignment horizontal="center"/>
    </xf>
    <xf numFmtId="0" fontId="30" fillId="35" borderId="26" xfId="0" applyFont="1" applyFill="1" applyBorder="1" applyAlignment="1">
      <alignment horizontal="center"/>
    </xf>
    <xf numFmtId="0" fontId="40" fillId="7" borderId="0" xfId="0" applyFont="1" applyFill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>
      <alignment vertical="center"/>
    </xf>
    <xf numFmtId="0" fontId="30" fillId="7" borderId="27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34" borderId="0" xfId="0" applyFill="1" applyAlignment="1">
      <alignment horizontal="center"/>
    </xf>
    <xf numFmtId="164" fontId="6" fillId="34" borderId="0" xfId="0" applyNumberFormat="1" applyFont="1" applyFill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29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70"/>
  <sheetViews>
    <sheetView tabSelected="1" view="pageLayout" workbookViewId="0" topLeftCell="A1">
      <selection activeCell="I4" sqref="I4"/>
    </sheetView>
  </sheetViews>
  <sheetFormatPr defaultColWidth="11.421875" defaultRowHeight="15"/>
  <cols>
    <col min="1" max="1" width="1.8515625" style="0" customWidth="1"/>
    <col min="9" max="9" width="9.8515625" style="0" customWidth="1"/>
    <col min="10" max="10" width="2.00390625" style="0" customWidth="1"/>
    <col min="14" max="14" width="1.8515625" style="0" customWidth="1"/>
  </cols>
  <sheetData>
    <row r="3" ht="22.5">
      <c r="B3" s="16" t="s">
        <v>51</v>
      </c>
    </row>
    <row r="4" ht="22.5">
      <c r="B4" s="16"/>
    </row>
    <row r="6" spans="1:14" ht="15">
      <c r="A6" s="1"/>
      <c r="B6" s="1" t="s">
        <v>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s="1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1"/>
    </row>
    <row r="8" spans="1:14" ht="15">
      <c r="A8" s="1"/>
      <c r="B8" s="1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1"/>
    </row>
    <row r="10" spans="1:14" ht="15">
      <c r="A10" s="1"/>
      <c r="B10" s="1" t="s">
        <v>2</v>
      </c>
      <c r="C10" s="1"/>
      <c r="D10" s="1"/>
      <c r="E10" s="1"/>
      <c r="F10" s="1"/>
      <c r="G10" s="1"/>
      <c r="H10" s="1"/>
      <c r="I10" s="1"/>
      <c r="J10" s="1"/>
      <c r="K10" s="1" t="s">
        <v>3</v>
      </c>
      <c r="L10" s="1"/>
      <c r="M10" s="1"/>
      <c r="N10" s="1"/>
    </row>
    <row r="11" spans="1:14" ht="15">
      <c r="A11" s="1"/>
      <c r="B11" s="67"/>
      <c r="C11" s="67"/>
      <c r="D11" s="67"/>
      <c r="E11" s="67"/>
      <c r="F11" s="67"/>
      <c r="G11" s="67"/>
      <c r="H11" s="67"/>
      <c r="I11" s="67"/>
      <c r="J11" s="1"/>
      <c r="K11" s="68"/>
      <c r="L11" s="67"/>
      <c r="M11" s="67"/>
      <c r="N11" s="1"/>
    </row>
    <row r="12" spans="1:14" ht="15.7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>
      <c r="A13" s="5"/>
      <c r="B13" s="7" t="s">
        <v>4</v>
      </c>
      <c r="C13" s="5"/>
      <c r="D13" s="5"/>
      <c r="E13" s="5"/>
      <c r="F13" s="7" t="s">
        <v>56</v>
      </c>
      <c r="G13" s="7"/>
      <c r="H13" s="7" t="s">
        <v>52</v>
      </c>
      <c r="I13" s="5"/>
      <c r="J13" s="5"/>
      <c r="K13" s="70" t="s">
        <v>46</v>
      </c>
      <c r="L13" s="70"/>
      <c r="M13" s="25" t="s">
        <v>47</v>
      </c>
      <c r="N13" s="5"/>
    </row>
    <row r="14" spans="1:14" ht="15">
      <c r="A14" s="5"/>
      <c r="B14" s="69"/>
      <c r="C14" s="69"/>
      <c r="F14" s="5"/>
      <c r="G14" s="5"/>
      <c r="H14" s="5"/>
      <c r="I14" s="5"/>
      <c r="J14" s="5"/>
      <c r="K14" s="5"/>
      <c r="L14" s="5"/>
      <c r="M14" s="26"/>
      <c r="N14" s="5"/>
    </row>
    <row r="15" spans="1:14" ht="21.75" customHeight="1">
      <c r="A15" s="5"/>
      <c r="B15" s="7" t="s">
        <v>57</v>
      </c>
      <c r="C15" s="7"/>
      <c r="D15" s="5"/>
      <c r="E15" s="5"/>
      <c r="F15" s="5"/>
      <c r="G15" s="5"/>
      <c r="H15" s="5"/>
      <c r="I15" s="5"/>
      <c r="J15" s="5"/>
      <c r="K15" s="5"/>
      <c r="L15" s="5"/>
      <c r="M15" s="26"/>
      <c r="N15" s="5"/>
    </row>
    <row r="16" spans="1:14" ht="15">
      <c r="A16" s="5"/>
      <c r="B16" s="5">
        <v>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27"/>
      <c r="N16" s="5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7"/>
      <c r="N17" s="5"/>
    </row>
    <row r="18" spans="1:14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26"/>
      <c r="N18" s="5"/>
    </row>
    <row r="19" spans="1:14" ht="15">
      <c r="A19" s="5"/>
      <c r="B19" s="58"/>
      <c r="C19" s="5" t="s">
        <v>9</v>
      </c>
      <c r="D19" s="6" t="s">
        <v>28</v>
      </c>
      <c r="E19" s="5"/>
      <c r="F19" s="57">
        <f>IF(B19&gt;0,Tabelle2!E33,0)</f>
        <v>0</v>
      </c>
      <c r="G19" s="43"/>
      <c r="H19" s="19">
        <f>F19*(INDEX(Tabelle2!$B$73:$B$76,$B$16))</f>
        <v>0</v>
      </c>
      <c r="I19" s="5"/>
      <c r="J19" s="5"/>
      <c r="K19" s="71">
        <f>K58</f>
        <v>0</v>
      </c>
      <c r="L19" s="71"/>
      <c r="M19" s="25" t="str">
        <f>IF(K19&gt;H19-0.1,Tabelle2!G12,Tabelle2!G13)</f>
        <v>JA</v>
      </c>
      <c r="N19" s="5"/>
    </row>
    <row r="20" spans="1:14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26"/>
      <c r="N20" s="5"/>
    </row>
    <row r="21" spans="1:14" ht="15">
      <c r="A21" s="5"/>
      <c r="B21" s="5" t="s">
        <v>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26"/>
      <c r="N21" s="5"/>
    </row>
    <row r="22" spans="1:14" ht="15">
      <c r="A22" s="5"/>
      <c r="B22" s="58"/>
      <c r="C22" s="5" t="s">
        <v>9</v>
      </c>
      <c r="D22" s="6" t="s">
        <v>29</v>
      </c>
      <c r="E22" s="5"/>
      <c r="F22" s="4">
        <f>IF(B22&gt;0,Tabelle2!E43,0)</f>
        <v>0</v>
      </c>
      <c r="G22" s="6"/>
      <c r="H22" s="19">
        <f>F22*(INDEX(Tabelle2!$B$73:$B$76,$B$16))</f>
        <v>0</v>
      </c>
      <c r="I22" s="5"/>
      <c r="J22" s="5"/>
      <c r="K22" s="71">
        <f>K88</f>
        <v>0</v>
      </c>
      <c r="L22" s="71"/>
      <c r="M22" s="25" t="str">
        <f>IF(K22&gt;H22-0.1,Tabelle2!G12,Tabelle2!G13)</f>
        <v>JA</v>
      </c>
      <c r="N22" s="5"/>
    </row>
    <row r="23" spans="1:14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26"/>
      <c r="N23" s="5"/>
    </row>
    <row r="24" spans="1:14" ht="15">
      <c r="A24" s="5"/>
      <c r="B24" s="5" t="s">
        <v>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26"/>
      <c r="N24" s="5"/>
    </row>
    <row r="25" spans="1:14" ht="15">
      <c r="A25" s="5"/>
      <c r="B25" s="58"/>
      <c r="C25" s="5" t="s">
        <v>9</v>
      </c>
      <c r="D25" s="6" t="s">
        <v>30</v>
      </c>
      <c r="E25" s="5"/>
      <c r="F25" s="4">
        <f>IF(B25&gt;0,Tabelle2!E53,0)</f>
        <v>0</v>
      </c>
      <c r="G25" s="6"/>
      <c r="H25" s="19">
        <f>F25*(INDEX(Tabelle2!$B$73:$B$76,$B$16))</f>
        <v>0</v>
      </c>
      <c r="I25" s="5"/>
      <c r="J25" s="5"/>
      <c r="K25" s="71">
        <f>K118</f>
        <v>0</v>
      </c>
      <c r="L25" s="71"/>
      <c r="M25" s="25" t="str">
        <f>IF(K25&gt;H25-0.1,Tabelle2!G12,Tabelle2!G13)</f>
        <v>JA</v>
      </c>
      <c r="N25" s="5"/>
    </row>
    <row r="26" spans="1:14" ht="15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26"/>
      <c r="N26" s="5"/>
    </row>
    <row r="27" spans="1:14" ht="15">
      <c r="A27" s="5"/>
      <c r="B27" s="5" t="s">
        <v>8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26"/>
      <c r="N27" s="5"/>
    </row>
    <row r="28" spans="1:14" ht="15">
      <c r="A28" s="5"/>
      <c r="B28" s="58"/>
      <c r="C28" s="5" t="s">
        <v>9</v>
      </c>
      <c r="D28" s="6" t="s">
        <v>31</v>
      </c>
      <c r="E28" s="5"/>
      <c r="F28" s="4">
        <f>IF(B28&gt;0,Tabelle2!E63,0)</f>
        <v>0</v>
      </c>
      <c r="G28" s="6"/>
      <c r="H28" s="19">
        <f>F28*(INDEX(Tabelle2!$B$73:$B$76,$B$16))</f>
        <v>0</v>
      </c>
      <c r="I28" s="5"/>
      <c r="J28" s="5"/>
      <c r="K28" s="71">
        <f>K148</f>
        <v>0</v>
      </c>
      <c r="L28" s="71"/>
      <c r="M28" s="25" t="str">
        <f>IF(K28&gt;H28-0.1,Tabelle2!G12,Tabelle2!G13)</f>
        <v>JA</v>
      </c>
      <c r="N28" s="5"/>
    </row>
    <row r="29" spans="1:14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6"/>
      <c r="N29" s="5"/>
    </row>
    <row r="30" spans="1:14" ht="15">
      <c r="A30" s="5"/>
      <c r="B30" s="5"/>
      <c r="C30" s="5"/>
      <c r="D30" s="5"/>
      <c r="E30" s="31"/>
      <c r="F30" s="31" t="s">
        <v>33</v>
      </c>
      <c r="G30" s="40"/>
      <c r="H30" s="28">
        <f>H19+H22+H25+H28</f>
        <v>0</v>
      </c>
      <c r="I30" s="32"/>
      <c r="J30" s="32"/>
      <c r="K30" s="66"/>
      <c r="L30" s="66"/>
      <c r="M30" s="33"/>
      <c r="N30" s="5"/>
    </row>
    <row r="31" spans="1:14" ht="15">
      <c r="A31" s="5"/>
      <c r="B31" s="5"/>
      <c r="C31" s="5"/>
      <c r="D31" s="5"/>
      <c r="E31" s="31"/>
      <c r="F31" s="32"/>
      <c r="G31" s="40"/>
      <c r="H31" s="32"/>
      <c r="I31" s="32"/>
      <c r="J31" s="32"/>
      <c r="K31" s="39"/>
      <c r="L31" s="39"/>
      <c r="M31" s="33"/>
      <c r="N31" s="5"/>
    </row>
    <row r="32" spans="1:14" ht="15">
      <c r="A32" s="9"/>
      <c r="B32" s="10" t="s">
        <v>34</v>
      </c>
      <c r="C32" s="9"/>
      <c r="D32" s="9"/>
      <c r="E32" s="9"/>
      <c r="F32" s="9" t="s">
        <v>41</v>
      </c>
      <c r="G32" s="9"/>
      <c r="H32" s="9"/>
      <c r="I32" s="9"/>
      <c r="J32" s="9"/>
      <c r="K32" s="9"/>
      <c r="L32" s="9"/>
      <c r="M32" s="9"/>
      <c r="N32" s="9"/>
    </row>
    <row r="33" spans="1:1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">
      <c r="A34" s="9"/>
      <c r="B34" s="10" t="s">
        <v>28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">
      <c r="A35" s="9"/>
      <c r="B35" s="11" t="s">
        <v>35</v>
      </c>
      <c r="C35" s="11" t="s">
        <v>36</v>
      </c>
      <c r="D35" s="11" t="s">
        <v>37</v>
      </c>
      <c r="E35" s="11" t="s">
        <v>38</v>
      </c>
      <c r="F35" s="11" t="s">
        <v>37</v>
      </c>
      <c r="G35" s="63" t="s">
        <v>50</v>
      </c>
      <c r="H35" s="63"/>
      <c r="I35" s="9"/>
      <c r="J35" s="9"/>
      <c r="K35" s="63" t="s">
        <v>39</v>
      </c>
      <c r="L35" s="63"/>
      <c r="M35" s="9"/>
      <c r="N35" s="9"/>
    </row>
    <row r="36" spans="1:14" ht="17.25" customHeight="1">
      <c r="A36" s="9"/>
      <c r="B36" s="12">
        <v>1</v>
      </c>
      <c r="C36" s="50">
        <v>1</v>
      </c>
      <c r="D36" s="12">
        <f>INDEX(Tabelle2!$A$11:$A$21,$C$36)</f>
        <v>0</v>
      </c>
      <c r="E36" s="50">
        <v>1</v>
      </c>
      <c r="F36" s="12">
        <f>INDEX(Tabelle2!$D$11:$D$21,$E$36)</f>
        <v>0</v>
      </c>
      <c r="G36" s="62">
        <f aca="true" t="shared" si="0" ref="G36:G55">IF(MIN(D36,F36)&gt;0,MIN(D36,F36),MAX(D36,F36))</f>
        <v>0</v>
      </c>
      <c r="H36" s="62"/>
      <c r="I36" s="9"/>
      <c r="J36" s="9"/>
      <c r="K36" s="63">
        <f>IF((G36&gt;5.9),G36,0)</f>
        <v>0</v>
      </c>
      <c r="L36" s="63"/>
      <c r="M36" s="9"/>
      <c r="N36" s="9"/>
    </row>
    <row r="37" spans="1:14" ht="17.25" customHeight="1">
      <c r="A37" s="9"/>
      <c r="B37" s="12">
        <v>2</v>
      </c>
      <c r="C37" s="50">
        <v>1</v>
      </c>
      <c r="D37" s="12">
        <f>INDEX(Tabelle2!$A$11:$A$21,$C$37)</f>
        <v>0</v>
      </c>
      <c r="E37" s="50">
        <v>1</v>
      </c>
      <c r="F37" s="12">
        <f>INDEX(Tabelle2!$D$11:$D$21,$E$37)</f>
        <v>0</v>
      </c>
      <c r="G37" s="62">
        <f t="shared" si="0"/>
        <v>0</v>
      </c>
      <c r="H37" s="62"/>
      <c r="I37" s="9"/>
      <c r="J37" s="9"/>
      <c r="K37" s="63">
        <f>IF((G37&gt;5.9),G37,0)</f>
        <v>0</v>
      </c>
      <c r="L37" s="63"/>
      <c r="M37" s="9"/>
      <c r="N37" s="9"/>
    </row>
    <row r="38" spans="1:14" ht="17.25" customHeight="1">
      <c r="A38" s="9"/>
      <c r="B38" s="12">
        <v>3</v>
      </c>
      <c r="C38" s="50">
        <v>1</v>
      </c>
      <c r="D38" s="13">
        <f>INDEX(Tabelle2!$A$11:$A$21,$C$38)</f>
        <v>0</v>
      </c>
      <c r="E38" s="50">
        <v>1</v>
      </c>
      <c r="F38" s="13">
        <f>INDEX(Tabelle2!$D$11:$D$21,$E$38)</f>
        <v>0</v>
      </c>
      <c r="G38" s="62">
        <f t="shared" si="0"/>
        <v>0</v>
      </c>
      <c r="H38" s="62"/>
      <c r="I38" s="9"/>
      <c r="J38" s="9"/>
      <c r="K38" s="63">
        <f aca="true" t="shared" si="1" ref="K38:K55">IF((G38&gt;5.9),G38,0)</f>
        <v>0</v>
      </c>
      <c r="L38" s="63"/>
      <c r="M38" s="9"/>
      <c r="N38" s="9"/>
    </row>
    <row r="39" spans="1:14" ht="17.25" customHeight="1">
      <c r="A39" s="9"/>
      <c r="B39" s="12">
        <v>4</v>
      </c>
      <c r="C39" s="50">
        <v>1</v>
      </c>
      <c r="D39" s="13">
        <f>INDEX(Tabelle2!$A$11:$A$21,$C$39)</f>
        <v>0</v>
      </c>
      <c r="E39" s="50">
        <v>1</v>
      </c>
      <c r="F39" s="13">
        <f>INDEX(Tabelle2!$D$11:$D$21,$E$39)</f>
        <v>0</v>
      </c>
      <c r="G39" s="62">
        <f t="shared" si="0"/>
        <v>0</v>
      </c>
      <c r="H39" s="62"/>
      <c r="I39" s="9"/>
      <c r="J39" s="9"/>
      <c r="K39" s="63">
        <f t="shared" si="1"/>
        <v>0</v>
      </c>
      <c r="L39" s="63"/>
      <c r="M39" s="9"/>
      <c r="N39" s="9"/>
    </row>
    <row r="40" spans="1:14" ht="17.25" customHeight="1">
      <c r="A40" s="9"/>
      <c r="B40" s="12">
        <v>5</v>
      </c>
      <c r="C40" s="50">
        <v>1</v>
      </c>
      <c r="D40" s="13">
        <f>INDEX(Tabelle2!$A$11:$A$21,$C$40)</f>
        <v>0</v>
      </c>
      <c r="E40" s="50">
        <v>1</v>
      </c>
      <c r="F40" s="13">
        <f>INDEX(Tabelle2!$D$11:$D$21,$E$40)</f>
        <v>0</v>
      </c>
      <c r="G40" s="62">
        <f t="shared" si="0"/>
        <v>0</v>
      </c>
      <c r="H40" s="62"/>
      <c r="I40" s="9"/>
      <c r="J40" s="9"/>
      <c r="K40" s="63">
        <f t="shared" si="1"/>
        <v>0</v>
      </c>
      <c r="L40" s="63"/>
      <c r="M40" s="9"/>
      <c r="N40" s="9"/>
    </row>
    <row r="41" spans="1:14" ht="17.25" customHeight="1">
      <c r="A41" s="9"/>
      <c r="B41" s="12">
        <v>6</v>
      </c>
      <c r="C41" s="50">
        <v>1</v>
      </c>
      <c r="D41" s="13">
        <f>INDEX(Tabelle2!$A$11:$A$21,$C$41)</f>
        <v>0</v>
      </c>
      <c r="E41" s="50">
        <v>1</v>
      </c>
      <c r="F41" s="13">
        <f>INDEX(Tabelle2!$D$11:$D$21,$E$41)</f>
        <v>0</v>
      </c>
      <c r="G41" s="62">
        <f t="shared" si="0"/>
        <v>0</v>
      </c>
      <c r="H41" s="62"/>
      <c r="I41" s="9"/>
      <c r="J41" s="9"/>
      <c r="K41" s="63">
        <f t="shared" si="1"/>
        <v>0</v>
      </c>
      <c r="L41" s="63"/>
      <c r="M41" s="9"/>
      <c r="N41" s="9"/>
    </row>
    <row r="42" spans="1:14" ht="17.25" customHeight="1">
      <c r="A42" s="9"/>
      <c r="B42" s="12">
        <v>7</v>
      </c>
      <c r="C42" s="50">
        <v>1</v>
      </c>
      <c r="D42" s="13">
        <f>INDEX(Tabelle2!$A$11:$A$21,$C$42)</f>
        <v>0</v>
      </c>
      <c r="E42" s="50">
        <v>1</v>
      </c>
      <c r="F42" s="13">
        <f>INDEX(Tabelle2!$D$11:$D$21,$E$42)</f>
        <v>0</v>
      </c>
      <c r="G42" s="62">
        <f t="shared" si="0"/>
        <v>0</v>
      </c>
      <c r="H42" s="62"/>
      <c r="I42" s="9"/>
      <c r="J42" s="9"/>
      <c r="K42" s="63">
        <f t="shared" si="1"/>
        <v>0</v>
      </c>
      <c r="L42" s="63"/>
      <c r="M42" s="9"/>
      <c r="N42" s="9"/>
    </row>
    <row r="43" spans="1:14" ht="17.25" customHeight="1">
      <c r="A43" s="9"/>
      <c r="B43" s="12">
        <v>8</v>
      </c>
      <c r="C43" s="50">
        <v>1</v>
      </c>
      <c r="D43" s="13">
        <f>INDEX(Tabelle2!$A$11:$A$21,$C$43)</f>
        <v>0</v>
      </c>
      <c r="E43" s="50">
        <v>1</v>
      </c>
      <c r="F43" s="13">
        <f>INDEX(Tabelle2!$D$11:$D$21,$E$43)</f>
        <v>0</v>
      </c>
      <c r="G43" s="62">
        <f t="shared" si="0"/>
        <v>0</v>
      </c>
      <c r="H43" s="62"/>
      <c r="I43" s="9"/>
      <c r="J43" s="9"/>
      <c r="K43" s="63">
        <f t="shared" si="1"/>
        <v>0</v>
      </c>
      <c r="L43" s="63"/>
      <c r="M43" s="9"/>
      <c r="N43" s="9"/>
    </row>
    <row r="44" spans="1:14" ht="17.25" customHeight="1">
      <c r="A44" s="9"/>
      <c r="B44" s="12">
        <v>9</v>
      </c>
      <c r="C44" s="50">
        <v>1</v>
      </c>
      <c r="D44" s="13">
        <f>INDEX(Tabelle2!$A$11:$A$21,$C$44)</f>
        <v>0</v>
      </c>
      <c r="E44" s="50">
        <v>1</v>
      </c>
      <c r="F44" s="13">
        <f>INDEX(Tabelle2!$D$11:$D$21,$E$44)</f>
        <v>0</v>
      </c>
      <c r="G44" s="62">
        <f t="shared" si="0"/>
        <v>0</v>
      </c>
      <c r="H44" s="62"/>
      <c r="I44" s="9"/>
      <c r="J44" s="9"/>
      <c r="K44" s="63">
        <f t="shared" si="1"/>
        <v>0</v>
      </c>
      <c r="L44" s="63"/>
      <c r="M44" s="9"/>
      <c r="N44" s="9"/>
    </row>
    <row r="45" spans="1:14" ht="17.25" customHeight="1">
      <c r="A45" s="9"/>
      <c r="B45" s="12">
        <v>10</v>
      </c>
      <c r="C45" s="50">
        <v>1</v>
      </c>
      <c r="D45" s="13">
        <f>INDEX(Tabelle2!$A$11:$A$21,$C$45)</f>
        <v>0</v>
      </c>
      <c r="E45" s="50">
        <v>1</v>
      </c>
      <c r="F45" s="13">
        <f>INDEX(Tabelle2!$D$11:$D$21,$E$45)</f>
        <v>0</v>
      </c>
      <c r="G45" s="62">
        <f t="shared" si="0"/>
        <v>0</v>
      </c>
      <c r="H45" s="62"/>
      <c r="I45" s="9"/>
      <c r="J45" s="9"/>
      <c r="K45" s="63">
        <f t="shared" si="1"/>
        <v>0</v>
      </c>
      <c r="L45" s="63"/>
      <c r="M45" s="9"/>
      <c r="N45" s="9"/>
    </row>
    <row r="46" spans="1:14" ht="17.25" customHeight="1">
      <c r="A46" s="9"/>
      <c r="B46" s="12">
        <v>11</v>
      </c>
      <c r="C46" s="50">
        <v>1</v>
      </c>
      <c r="D46" s="13">
        <f>INDEX(Tabelle2!$A$11:$A$21,$C$46)</f>
        <v>0</v>
      </c>
      <c r="E46" s="50">
        <v>1</v>
      </c>
      <c r="F46" s="13">
        <f>INDEX(Tabelle2!$D$11:$D$21,$E$46)</f>
        <v>0</v>
      </c>
      <c r="G46" s="62">
        <f t="shared" si="0"/>
        <v>0</v>
      </c>
      <c r="H46" s="62"/>
      <c r="I46" s="9"/>
      <c r="J46" s="9"/>
      <c r="K46" s="63">
        <f t="shared" si="1"/>
        <v>0</v>
      </c>
      <c r="L46" s="63"/>
      <c r="M46" s="9"/>
      <c r="N46" s="9"/>
    </row>
    <row r="47" spans="1:14" ht="17.25" customHeight="1">
      <c r="A47" s="9"/>
      <c r="B47" s="12">
        <v>12</v>
      </c>
      <c r="C47" s="50">
        <v>1</v>
      </c>
      <c r="D47" s="13">
        <f>INDEX(Tabelle2!$A$11:$A$21,$C$47)</f>
        <v>0</v>
      </c>
      <c r="E47" s="50">
        <v>1</v>
      </c>
      <c r="F47" s="13">
        <f>INDEX(Tabelle2!$D$11:$D$21,$E$47)</f>
        <v>0</v>
      </c>
      <c r="G47" s="62">
        <f t="shared" si="0"/>
        <v>0</v>
      </c>
      <c r="H47" s="62"/>
      <c r="I47" s="9"/>
      <c r="J47" s="9"/>
      <c r="K47" s="63">
        <f t="shared" si="1"/>
        <v>0</v>
      </c>
      <c r="L47" s="63"/>
      <c r="M47" s="9"/>
      <c r="N47" s="9"/>
    </row>
    <row r="48" spans="1:14" ht="17.25" customHeight="1">
      <c r="A48" s="9"/>
      <c r="B48" s="12">
        <v>13</v>
      </c>
      <c r="C48" s="50">
        <v>1</v>
      </c>
      <c r="D48" s="13">
        <f>INDEX(Tabelle2!$A$11:$A$21,$C$48)</f>
        <v>0</v>
      </c>
      <c r="E48" s="50">
        <v>1</v>
      </c>
      <c r="F48" s="13">
        <f>INDEX(Tabelle2!$D$11:$D$21,$E$48)</f>
        <v>0</v>
      </c>
      <c r="G48" s="62">
        <f t="shared" si="0"/>
        <v>0</v>
      </c>
      <c r="H48" s="62"/>
      <c r="I48" s="9"/>
      <c r="J48" s="9"/>
      <c r="K48" s="63">
        <f t="shared" si="1"/>
        <v>0</v>
      </c>
      <c r="L48" s="63"/>
      <c r="M48" s="9"/>
      <c r="N48" s="9"/>
    </row>
    <row r="49" spans="1:14" ht="17.25" customHeight="1">
      <c r="A49" s="9"/>
      <c r="B49" s="12">
        <v>14</v>
      </c>
      <c r="C49" s="50">
        <v>1</v>
      </c>
      <c r="D49" s="13">
        <f>INDEX(Tabelle2!$A$11:$A$21,$C$49)</f>
        <v>0</v>
      </c>
      <c r="E49" s="50">
        <v>1</v>
      </c>
      <c r="F49" s="13">
        <f>INDEX(Tabelle2!$D$11:$D$21,$E$49)</f>
        <v>0</v>
      </c>
      <c r="G49" s="62">
        <f t="shared" si="0"/>
        <v>0</v>
      </c>
      <c r="H49" s="62"/>
      <c r="I49" s="9"/>
      <c r="J49" s="9"/>
      <c r="K49" s="63">
        <f t="shared" si="1"/>
        <v>0</v>
      </c>
      <c r="L49" s="63"/>
      <c r="M49" s="9"/>
      <c r="N49" s="9"/>
    </row>
    <row r="50" spans="1:14" ht="17.25" customHeight="1">
      <c r="A50" s="9"/>
      <c r="B50" s="12">
        <v>15</v>
      </c>
      <c r="C50" s="50">
        <v>1</v>
      </c>
      <c r="D50" s="13">
        <f>INDEX(Tabelle2!$A$11:$A$21,$C$50)</f>
        <v>0</v>
      </c>
      <c r="E50" s="50">
        <v>1</v>
      </c>
      <c r="F50" s="13">
        <f>INDEX(Tabelle2!$D$11:$D$21,$E$50)</f>
        <v>0</v>
      </c>
      <c r="G50" s="62">
        <f t="shared" si="0"/>
        <v>0</v>
      </c>
      <c r="H50" s="62"/>
      <c r="I50" s="9"/>
      <c r="J50" s="9"/>
      <c r="K50" s="63">
        <f t="shared" si="1"/>
        <v>0</v>
      </c>
      <c r="L50" s="63"/>
      <c r="M50" s="9"/>
      <c r="N50" s="9"/>
    </row>
    <row r="51" spans="1:14" ht="17.25" customHeight="1">
      <c r="A51" s="9"/>
      <c r="B51" s="12">
        <v>16</v>
      </c>
      <c r="C51" s="50">
        <v>1</v>
      </c>
      <c r="D51" s="13">
        <f>INDEX(Tabelle2!$A$11:$A$21,$C$51)</f>
        <v>0</v>
      </c>
      <c r="E51" s="50">
        <v>1</v>
      </c>
      <c r="F51" s="13">
        <f>INDEX(Tabelle2!$D$11:$D$21,$E$51)</f>
        <v>0</v>
      </c>
      <c r="G51" s="62">
        <f t="shared" si="0"/>
        <v>0</v>
      </c>
      <c r="H51" s="62"/>
      <c r="I51" s="9"/>
      <c r="J51" s="9"/>
      <c r="K51" s="63">
        <f t="shared" si="1"/>
        <v>0</v>
      </c>
      <c r="L51" s="63"/>
      <c r="M51" s="9"/>
      <c r="N51" s="9"/>
    </row>
    <row r="52" spans="1:14" ht="17.25" customHeight="1">
      <c r="A52" s="9"/>
      <c r="B52" s="12">
        <v>17</v>
      </c>
      <c r="C52" s="50">
        <v>1</v>
      </c>
      <c r="D52" s="13">
        <f>INDEX(Tabelle2!$A$11:$A$21,$C$52)</f>
        <v>0</v>
      </c>
      <c r="E52" s="50">
        <v>1</v>
      </c>
      <c r="F52" s="13">
        <f>INDEX(Tabelle2!$D$11:$D$21,$E$52)</f>
        <v>0</v>
      </c>
      <c r="G52" s="62">
        <f t="shared" si="0"/>
        <v>0</v>
      </c>
      <c r="H52" s="62"/>
      <c r="I52" s="9"/>
      <c r="J52" s="9"/>
      <c r="K52" s="63">
        <f t="shared" si="1"/>
        <v>0</v>
      </c>
      <c r="L52" s="63"/>
      <c r="M52" s="9"/>
      <c r="N52" s="9"/>
    </row>
    <row r="53" spans="1:14" ht="17.25" customHeight="1">
      <c r="A53" s="9"/>
      <c r="B53" s="12">
        <v>18</v>
      </c>
      <c r="C53" s="50">
        <v>1</v>
      </c>
      <c r="D53" s="13">
        <f>INDEX(Tabelle2!$A$11:$A$21,$C$53)</f>
        <v>0</v>
      </c>
      <c r="E53" s="50">
        <v>1</v>
      </c>
      <c r="F53" s="13">
        <f>INDEX(Tabelle2!$D$11:$D$21,$E$53)</f>
        <v>0</v>
      </c>
      <c r="G53" s="62">
        <f t="shared" si="0"/>
        <v>0</v>
      </c>
      <c r="H53" s="62"/>
      <c r="I53" s="9"/>
      <c r="J53" s="9"/>
      <c r="K53" s="63">
        <f t="shared" si="1"/>
        <v>0</v>
      </c>
      <c r="L53" s="63"/>
      <c r="M53" s="9"/>
      <c r="N53" s="9"/>
    </row>
    <row r="54" spans="1:14" ht="17.25" customHeight="1">
      <c r="A54" s="9"/>
      <c r="B54" s="12">
        <v>19</v>
      </c>
      <c r="C54" s="50">
        <v>1</v>
      </c>
      <c r="D54" s="13">
        <f>INDEX(Tabelle2!$A$11:$A$21,$C$54)</f>
        <v>0</v>
      </c>
      <c r="E54" s="50">
        <v>1</v>
      </c>
      <c r="F54" s="13">
        <f>INDEX(Tabelle2!$D$11:$D$21,$E$54)</f>
        <v>0</v>
      </c>
      <c r="G54" s="62">
        <f t="shared" si="0"/>
        <v>0</v>
      </c>
      <c r="H54" s="62"/>
      <c r="I54" s="9"/>
      <c r="J54" s="9"/>
      <c r="K54" s="63">
        <f t="shared" si="1"/>
        <v>0</v>
      </c>
      <c r="L54" s="63"/>
      <c r="M54" s="9"/>
      <c r="N54" s="9"/>
    </row>
    <row r="55" spans="1:14" ht="17.25" customHeight="1">
      <c r="A55" s="9"/>
      <c r="B55" s="12">
        <v>20</v>
      </c>
      <c r="C55" s="50">
        <v>1</v>
      </c>
      <c r="D55" s="13">
        <f>INDEX(Tabelle2!$A$11:$A$21,$C$55)</f>
        <v>0</v>
      </c>
      <c r="E55" s="50">
        <v>1</v>
      </c>
      <c r="F55" s="13">
        <f>INDEX(Tabelle2!$D$11:$D$21,$E$55)</f>
        <v>0</v>
      </c>
      <c r="G55" s="62">
        <f t="shared" si="0"/>
        <v>0</v>
      </c>
      <c r="H55" s="62"/>
      <c r="I55" s="9"/>
      <c r="J55" s="9"/>
      <c r="K55" s="63">
        <f t="shared" si="1"/>
        <v>0</v>
      </c>
      <c r="L55" s="63"/>
      <c r="M55" s="9"/>
      <c r="N55" s="9"/>
    </row>
    <row r="56" spans="1:1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">
      <c r="A58" s="24"/>
      <c r="B58" s="24"/>
      <c r="C58" s="24"/>
      <c r="D58" s="24"/>
      <c r="E58" s="24"/>
      <c r="F58" s="24"/>
      <c r="G58" s="24"/>
      <c r="H58" s="24"/>
      <c r="I58" s="60" t="s">
        <v>40</v>
      </c>
      <c r="J58" s="61"/>
      <c r="K58" s="64">
        <f>SUM(K36:L57)</f>
        <v>0</v>
      </c>
      <c r="L58" s="65"/>
      <c r="M58" s="24"/>
      <c r="N58" s="24"/>
    </row>
    <row r="59" spans="1:14" ht="15">
      <c r="A59" s="24"/>
      <c r="B59" s="24"/>
      <c r="C59" s="24"/>
      <c r="D59" s="24"/>
      <c r="E59" s="24"/>
      <c r="F59" s="24"/>
      <c r="G59" s="24"/>
      <c r="H59" s="24"/>
      <c r="I59" s="34"/>
      <c r="J59" s="24"/>
      <c r="K59" s="35"/>
      <c r="L59" s="35"/>
      <c r="M59" s="24"/>
      <c r="N59" s="24"/>
    </row>
    <row r="60" spans="1:14" ht="15">
      <c r="A60" s="24"/>
      <c r="B60" s="24"/>
      <c r="C60" s="24"/>
      <c r="D60" s="24"/>
      <c r="E60" s="24"/>
      <c r="F60" s="24"/>
      <c r="G60" s="24"/>
      <c r="H60" s="24"/>
      <c r="I60" s="34"/>
      <c r="J60" s="24"/>
      <c r="K60" s="35"/>
      <c r="L60" s="35"/>
      <c r="M60" s="24"/>
      <c r="N60" s="24"/>
    </row>
    <row r="61" spans="1:14" ht="15">
      <c r="A61" s="24"/>
      <c r="B61" s="24"/>
      <c r="C61" s="24"/>
      <c r="D61" s="24"/>
      <c r="E61" s="24"/>
      <c r="F61" s="24"/>
      <c r="G61" s="24"/>
      <c r="H61" s="24"/>
      <c r="I61" s="34"/>
      <c r="J61" s="24"/>
      <c r="K61" s="35"/>
      <c r="L61" s="35"/>
      <c r="M61" s="24"/>
      <c r="N61" s="24"/>
    </row>
    <row r="62" spans="1:14" ht="15">
      <c r="A62" s="24"/>
      <c r="B62" s="10" t="s">
        <v>34</v>
      </c>
      <c r="C62" s="9"/>
      <c r="D62" s="9"/>
      <c r="E62" s="9"/>
      <c r="F62" s="9" t="s">
        <v>41</v>
      </c>
      <c r="G62" s="9"/>
      <c r="H62" s="9"/>
      <c r="I62" s="9"/>
      <c r="J62" s="9"/>
      <c r="K62" s="9"/>
      <c r="L62" s="9"/>
      <c r="M62" s="9"/>
      <c r="N62" s="9"/>
    </row>
    <row r="63" spans="1:14" ht="15">
      <c r="A63" s="24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5">
      <c r="A64" s="24"/>
      <c r="B64" s="10" t="s">
        <v>29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5">
      <c r="A65" s="24"/>
      <c r="B65" s="15" t="s">
        <v>35</v>
      </c>
      <c r="C65" s="15" t="s">
        <v>36</v>
      </c>
      <c r="D65" s="15" t="s">
        <v>37</v>
      </c>
      <c r="E65" s="15" t="s">
        <v>38</v>
      </c>
      <c r="F65" s="15" t="s">
        <v>37</v>
      </c>
      <c r="G65" s="63" t="s">
        <v>50</v>
      </c>
      <c r="H65" s="63"/>
      <c r="I65" s="9"/>
      <c r="J65" s="9"/>
      <c r="K65" s="63" t="s">
        <v>39</v>
      </c>
      <c r="L65" s="63"/>
      <c r="M65" s="9"/>
      <c r="N65" s="9"/>
    </row>
    <row r="66" spans="1:14" ht="17.25" customHeight="1">
      <c r="A66" s="24"/>
      <c r="B66" s="14">
        <v>1</v>
      </c>
      <c r="C66" s="50">
        <v>1</v>
      </c>
      <c r="D66" s="14">
        <f>INDEX(Tabelle2!$A$11:$A$21,$C$66)</f>
        <v>0</v>
      </c>
      <c r="E66" s="50">
        <v>1</v>
      </c>
      <c r="F66" s="14">
        <f>INDEX(Tabelle2!$D$11:$D$21,$E$66)</f>
        <v>0</v>
      </c>
      <c r="G66" s="62">
        <f aca="true" t="shared" si="2" ref="G66:G85">IF(MIN(D66,F66)&gt;0,MIN(D66,F66),MAX(D66,F66))</f>
        <v>0</v>
      </c>
      <c r="H66" s="62"/>
      <c r="I66" s="9"/>
      <c r="J66" s="9"/>
      <c r="K66" s="63">
        <f>IF((G66&gt;5.9),G66,0)</f>
        <v>0</v>
      </c>
      <c r="L66" s="63"/>
      <c r="M66" s="9"/>
      <c r="N66" s="9"/>
    </row>
    <row r="67" spans="1:14" ht="17.25" customHeight="1">
      <c r="A67" s="24"/>
      <c r="B67" s="14">
        <v>2</v>
      </c>
      <c r="C67" s="50">
        <v>1</v>
      </c>
      <c r="D67" s="14">
        <f>INDEX(Tabelle2!$A$11:$A$21,$C$67)</f>
        <v>0</v>
      </c>
      <c r="E67" s="50">
        <v>1</v>
      </c>
      <c r="F67" s="14">
        <f>INDEX(Tabelle2!$D$11:$D$21,$E$67)</f>
        <v>0</v>
      </c>
      <c r="G67" s="62">
        <f t="shared" si="2"/>
        <v>0</v>
      </c>
      <c r="H67" s="62"/>
      <c r="I67" s="9"/>
      <c r="J67" s="9"/>
      <c r="K67" s="63">
        <f>IF((G67&gt;5.9),G67,0)</f>
        <v>0</v>
      </c>
      <c r="L67" s="63"/>
      <c r="M67" s="9"/>
      <c r="N67" s="9"/>
    </row>
    <row r="68" spans="1:14" ht="17.25" customHeight="1">
      <c r="A68" s="24"/>
      <c r="B68" s="14">
        <v>3</v>
      </c>
      <c r="C68" s="50">
        <v>1</v>
      </c>
      <c r="D68" s="14">
        <f>INDEX(Tabelle2!$A$11:$A$21,$C$68)</f>
        <v>0</v>
      </c>
      <c r="E68" s="50">
        <v>1</v>
      </c>
      <c r="F68" s="14">
        <f>INDEX(Tabelle2!$D$11:$D$21,$E$68)</f>
        <v>0</v>
      </c>
      <c r="G68" s="62">
        <f t="shared" si="2"/>
        <v>0</v>
      </c>
      <c r="H68" s="62"/>
      <c r="I68" s="9"/>
      <c r="J68" s="9"/>
      <c r="K68" s="63">
        <f aca="true" t="shared" si="3" ref="K68:K85">IF((G68&gt;5.9),G68,0)</f>
        <v>0</v>
      </c>
      <c r="L68" s="63"/>
      <c r="M68" s="9"/>
      <c r="N68" s="9"/>
    </row>
    <row r="69" spans="1:14" ht="17.25" customHeight="1">
      <c r="A69" s="24"/>
      <c r="B69" s="14">
        <v>4</v>
      </c>
      <c r="C69" s="50">
        <v>1</v>
      </c>
      <c r="D69" s="14">
        <f>INDEX(Tabelle2!$A$11:$A$21,$C$69)</f>
        <v>0</v>
      </c>
      <c r="E69" s="50">
        <v>1</v>
      </c>
      <c r="F69" s="14">
        <f>INDEX(Tabelle2!$D$11:$D$21,$E$69)</f>
        <v>0</v>
      </c>
      <c r="G69" s="62">
        <f t="shared" si="2"/>
        <v>0</v>
      </c>
      <c r="H69" s="62"/>
      <c r="I69" s="9"/>
      <c r="J69" s="9"/>
      <c r="K69" s="63">
        <f t="shared" si="3"/>
        <v>0</v>
      </c>
      <c r="L69" s="63"/>
      <c r="M69" s="9"/>
      <c r="N69" s="9"/>
    </row>
    <row r="70" spans="1:14" ht="17.25" customHeight="1">
      <c r="A70" s="24"/>
      <c r="B70" s="14">
        <v>5</v>
      </c>
      <c r="C70" s="50">
        <v>1</v>
      </c>
      <c r="D70" s="14">
        <f>INDEX(Tabelle2!$A$11:$A$21,$C$70)</f>
        <v>0</v>
      </c>
      <c r="E70" s="50">
        <v>1</v>
      </c>
      <c r="F70" s="14">
        <f>INDEX(Tabelle2!$D$11:$D$21,$E$70)</f>
        <v>0</v>
      </c>
      <c r="G70" s="62">
        <f t="shared" si="2"/>
        <v>0</v>
      </c>
      <c r="H70" s="62"/>
      <c r="I70" s="9"/>
      <c r="J70" s="9"/>
      <c r="K70" s="63">
        <f t="shared" si="3"/>
        <v>0</v>
      </c>
      <c r="L70" s="63"/>
      <c r="M70" s="9"/>
      <c r="N70" s="9"/>
    </row>
    <row r="71" spans="1:14" ht="17.25" customHeight="1">
      <c r="A71" s="24"/>
      <c r="B71" s="14">
        <v>6</v>
      </c>
      <c r="C71" s="50">
        <v>1</v>
      </c>
      <c r="D71" s="14">
        <f>INDEX(Tabelle2!$A$11:$A$21,$C$71)</f>
        <v>0</v>
      </c>
      <c r="E71" s="50">
        <v>1</v>
      </c>
      <c r="F71" s="14">
        <f>INDEX(Tabelle2!$D$11:$D$21,$E$71)</f>
        <v>0</v>
      </c>
      <c r="G71" s="62">
        <f t="shared" si="2"/>
        <v>0</v>
      </c>
      <c r="H71" s="62"/>
      <c r="I71" s="9"/>
      <c r="J71" s="9"/>
      <c r="K71" s="63">
        <f t="shared" si="3"/>
        <v>0</v>
      </c>
      <c r="L71" s="63"/>
      <c r="M71" s="9"/>
      <c r="N71" s="9"/>
    </row>
    <row r="72" spans="1:14" ht="17.25" customHeight="1">
      <c r="A72" s="24"/>
      <c r="B72" s="14">
        <v>7</v>
      </c>
      <c r="C72" s="50">
        <v>1</v>
      </c>
      <c r="D72" s="14">
        <f>INDEX(Tabelle2!$A$11:$A$21,$C$72)</f>
        <v>0</v>
      </c>
      <c r="E72" s="50">
        <v>1</v>
      </c>
      <c r="F72" s="14">
        <f>INDEX(Tabelle2!$D$11:$D$21,$E$72)</f>
        <v>0</v>
      </c>
      <c r="G72" s="62">
        <f t="shared" si="2"/>
        <v>0</v>
      </c>
      <c r="H72" s="62"/>
      <c r="I72" s="9"/>
      <c r="J72" s="9"/>
      <c r="K72" s="63">
        <f t="shared" si="3"/>
        <v>0</v>
      </c>
      <c r="L72" s="63"/>
      <c r="M72" s="9"/>
      <c r="N72" s="9"/>
    </row>
    <row r="73" spans="1:14" ht="17.25" customHeight="1">
      <c r="A73" s="24"/>
      <c r="B73" s="14">
        <v>8</v>
      </c>
      <c r="C73" s="50">
        <v>1</v>
      </c>
      <c r="D73" s="14">
        <f>INDEX(Tabelle2!$A$11:$A$21,$C$73)</f>
        <v>0</v>
      </c>
      <c r="E73" s="50">
        <v>1</v>
      </c>
      <c r="F73" s="14">
        <f>INDEX(Tabelle2!$D$11:$D$21,$E$73)</f>
        <v>0</v>
      </c>
      <c r="G73" s="62">
        <f t="shared" si="2"/>
        <v>0</v>
      </c>
      <c r="H73" s="62"/>
      <c r="I73" s="9"/>
      <c r="J73" s="9"/>
      <c r="K73" s="63">
        <f t="shared" si="3"/>
        <v>0</v>
      </c>
      <c r="L73" s="63"/>
      <c r="M73" s="9"/>
      <c r="N73" s="9"/>
    </row>
    <row r="74" spans="1:14" ht="17.25" customHeight="1">
      <c r="A74" s="24"/>
      <c r="B74" s="14">
        <v>9</v>
      </c>
      <c r="C74" s="50">
        <v>1</v>
      </c>
      <c r="D74" s="14">
        <f>INDEX(Tabelle2!$A$11:$A$21,$C$74)</f>
        <v>0</v>
      </c>
      <c r="E74" s="50">
        <v>1</v>
      </c>
      <c r="F74" s="14">
        <f>INDEX(Tabelle2!$D$11:$D$21,$E$74)</f>
        <v>0</v>
      </c>
      <c r="G74" s="62">
        <f t="shared" si="2"/>
        <v>0</v>
      </c>
      <c r="H74" s="62"/>
      <c r="I74" s="9"/>
      <c r="J74" s="9"/>
      <c r="K74" s="63">
        <f t="shared" si="3"/>
        <v>0</v>
      </c>
      <c r="L74" s="63"/>
      <c r="M74" s="9"/>
      <c r="N74" s="9"/>
    </row>
    <row r="75" spans="1:14" ht="17.25" customHeight="1">
      <c r="A75" s="24"/>
      <c r="B75" s="14">
        <v>10</v>
      </c>
      <c r="C75" s="50">
        <v>1</v>
      </c>
      <c r="D75" s="14">
        <f>INDEX(Tabelle2!$A$11:$A$21,$C$75)</f>
        <v>0</v>
      </c>
      <c r="E75" s="50">
        <v>1</v>
      </c>
      <c r="F75" s="14">
        <f>INDEX(Tabelle2!$D$11:$D$21,$E$75)</f>
        <v>0</v>
      </c>
      <c r="G75" s="62">
        <f t="shared" si="2"/>
        <v>0</v>
      </c>
      <c r="H75" s="62"/>
      <c r="I75" s="9"/>
      <c r="J75" s="9"/>
      <c r="K75" s="63">
        <f t="shared" si="3"/>
        <v>0</v>
      </c>
      <c r="L75" s="63"/>
      <c r="M75" s="9"/>
      <c r="N75" s="9"/>
    </row>
    <row r="76" spans="1:14" ht="17.25" customHeight="1">
      <c r="A76" s="24"/>
      <c r="B76" s="14">
        <v>11</v>
      </c>
      <c r="C76" s="50">
        <v>1</v>
      </c>
      <c r="D76" s="14">
        <f>INDEX(Tabelle2!$A$11:$A$21,$C$76)</f>
        <v>0</v>
      </c>
      <c r="E76" s="50">
        <v>1</v>
      </c>
      <c r="F76" s="14">
        <f>INDEX(Tabelle2!$D$11:$D$21,$E$76)</f>
        <v>0</v>
      </c>
      <c r="G76" s="62">
        <f t="shared" si="2"/>
        <v>0</v>
      </c>
      <c r="H76" s="62"/>
      <c r="I76" s="9"/>
      <c r="J76" s="9"/>
      <c r="K76" s="63">
        <f t="shared" si="3"/>
        <v>0</v>
      </c>
      <c r="L76" s="63"/>
      <c r="M76" s="9"/>
      <c r="N76" s="9"/>
    </row>
    <row r="77" spans="1:14" ht="17.25" customHeight="1">
      <c r="A77" s="24"/>
      <c r="B77" s="14">
        <v>12</v>
      </c>
      <c r="C77" s="50">
        <v>1</v>
      </c>
      <c r="D77" s="14">
        <f>INDEX(Tabelle2!$A$11:$A$21,$C$77)</f>
        <v>0</v>
      </c>
      <c r="E77" s="50">
        <v>1</v>
      </c>
      <c r="F77" s="14">
        <f>INDEX(Tabelle2!$D$11:$D$21,$E$77)</f>
        <v>0</v>
      </c>
      <c r="G77" s="62">
        <f t="shared" si="2"/>
        <v>0</v>
      </c>
      <c r="H77" s="62"/>
      <c r="I77" s="9"/>
      <c r="J77" s="9"/>
      <c r="K77" s="63">
        <f t="shared" si="3"/>
        <v>0</v>
      </c>
      <c r="L77" s="63"/>
      <c r="M77" s="9"/>
      <c r="N77" s="9"/>
    </row>
    <row r="78" spans="1:14" ht="17.25" customHeight="1">
      <c r="A78" s="24"/>
      <c r="B78" s="14">
        <v>13</v>
      </c>
      <c r="C78" s="50">
        <v>1</v>
      </c>
      <c r="D78" s="14">
        <f>INDEX(Tabelle2!$A$11:$A$21,$C$78)</f>
        <v>0</v>
      </c>
      <c r="E78" s="50">
        <v>1</v>
      </c>
      <c r="F78" s="14">
        <f>INDEX(Tabelle2!$D$11:$D$21,$E$78)</f>
        <v>0</v>
      </c>
      <c r="G78" s="62">
        <f t="shared" si="2"/>
        <v>0</v>
      </c>
      <c r="H78" s="62"/>
      <c r="I78" s="9"/>
      <c r="J78" s="9"/>
      <c r="K78" s="63">
        <f t="shared" si="3"/>
        <v>0</v>
      </c>
      <c r="L78" s="63"/>
      <c r="M78" s="9"/>
      <c r="N78" s="9"/>
    </row>
    <row r="79" spans="1:14" ht="17.25" customHeight="1">
      <c r="A79" s="24"/>
      <c r="B79" s="14">
        <v>14</v>
      </c>
      <c r="C79" s="50">
        <v>1</v>
      </c>
      <c r="D79" s="14">
        <f>INDEX(Tabelle2!$A$11:$A$21,$C$79)</f>
        <v>0</v>
      </c>
      <c r="E79" s="50">
        <v>1</v>
      </c>
      <c r="F79" s="14">
        <f>INDEX(Tabelle2!$D$11:$D$21,$E$79)</f>
        <v>0</v>
      </c>
      <c r="G79" s="62">
        <f t="shared" si="2"/>
        <v>0</v>
      </c>
      <c r="H79" s="62"/>
      <c r="I79" s="9"/>
      <c r="J79" s="9"/>
      <c r="K79" s="63">
        <f t="shared" si="3"/>
        <v>0</v>
      </c>
      <c r="L79" s="63"/>
      <c r="M79" s="9"/>
      <c r="N79" s="9"/>
    </row>
    <row r="80" spans="1:14" ht="17.25" customHeight="1">
      <c r="A80" s="24"/>
      <c r="B80" s="14">
        <v>15</v>
      </c>
      <c r="C80" s="50">
        <v>1</v>
      </c>
      <c r="D80" s="14">
        <f>INDEX(Tabelle2!$A$11:$A$21,$C$80)</f>
        <v>0</v>
      </c>
      <c r="E80" s="50">
        <v>1</v>
      </c>
      <c r="F80" s="14">
        <f>INDEX(Tabelle2!$D$11:$D$21,$E$80)</f>
        <v>0</v>
      </c>
      <c r="G80" s="62">
        <f t="shared" si="2"/>
        <v>0</v>
      </c>
      <c r="H80" s="62"/>
      <c r="I80" s="9"/>
      <c r="J80" s="9"/>
      <c r="K80" s="63">
        <f t="shared" si="3"/>
        <v>0</v>
      </c>
      <c r="L80" s="63"/>
      <c r="M80" s="9"/>
      <c r="N80" s="9"/>
    </row>
    <row r="81" spans="1:14" ht="17.25" customHeight="1">
      <c r="A81" s="24"/>
      <c r="B81" s="14">
        <v>16</v>
      </c>
      <c r="C81" s="50">
        <v>1</v>
      </c>
      <c r="D81" s="14">
        <f>INDEX(Tabelle2!$A$11:$A$21,$C$81)</f>
        <v>0</v>
      </c>
      <c r="E81" s="50">
        <v>1</v>
      </c>
      <c r="F81" s="14">
        <f>INDEX(Tabelle2!$D$11:$D$21,$E$81)</f>
        <v>0</v>
      </c>
      <c r="G81" s="62">
        <f t="shared" si="2"/>
        <v>0</v>
      </c>
      <c r="H81" s="62"/>
      <c r="I81" s="9"/>
      <c r="J81" s="9"/>
      <c r="K81" s="63">
        <f t="shared" si="3"/>
        <v>0</v>
      </c>
      <c r="L81" s="63"/>
      <c r="M81" s="9"/>
      <c r="N81" s="9"/>
    </row>
    <row r="82" spans="1:14" ht="17.25" customHeight="1">
      <c r="A82" s="24"/>
      <c r="B82" s="14">
        <v>17</v>
      </c>
      <c r="C82" s="50">
        <v>1</v>
      </c>
      <c r="D82" s="14">
        <f>INDEX(Tabelle2!$A$11:$A$21,$C$82)</f>
        <v>0</v>
      </c>
      <c r="E82" s="50">
        <v>1</v>
      </c>
      <c r="F82" s="14">
        <f>INDEX(Tabelle2!$D$11:$D$21,$E$82)</f>
        <v>0</v>
      </c>
      <c r="G82" s="62">
        <f t="shared" si="2"/>
        <v>0</v>
      </c>
      <c r="H82" s="62"/>
      <c r="I82" s="9"/>
      <c r="J82" s="9"/>
      <c r="K82" s="63">
        <f t="shared" si="3"/>
        <v>0</v>
      </c>
      <c r="L82" s="63"/>
      <c r="M82" s="9"/>
      <c r="N82" s="9"/>
    </row>
    <row r="83" spans="1:14" ht="17.25" customHeight="1">
      <c r="A83" s="24"/>
      <c r="B83" s="14">
        <v>18</v>
      </c>
      <c r="C83" s="50">
        <v>1</v>
      </c>
      <c r="D83" s="14">
        <f>INDEX(Tabelle2!$A$11:$A$21,$C$83)</f>
        <v>0</v>
      </c>
      <c r="E83" s="50">
        <v>1</v>
      </c>
      <c r="F83" s="14">
        <f>INDEX(Tabelle2!$D$11:$D$21,$E$83)</f>
        <v>0</v>
      </c>
      <c r="G83" s="62">
        <f t="shared" si="2"/>
        <v>0</v>
      </c>
      <c r="H83" s="62"/>
      <c r="I83" s="9"/>
      <c r="J83" s="9"/>
      <c r="K83" s="63">
        <f t="shared" si="3"/>
        <v>0</v>
      </c>
      <c r="L83" s="63"/>
      <c r="M83" s="9"/>
      <c r="N83" s="9"/>
    </row>
    <row r="84" spans="1:14" ht="17.25" customHeight="1">
      <c r="A84" s="24"/>
      <c r="B84" s="14">
        <v>19</v>
      </c>
      <c r="C84" s="50">
        <v>1</v>
      </c>
      <c r="D84" s="14">
        <f>INDEX(Tabelle2!$A$11:$A$21,$C$84)</f>
        <v>0</v>
      </c>
      <c r="E84" s="50">
        <v>1</v>
      </c>
      <c r="F84" s="14">
        <f>INDEX(Tabelle2!$D$11:$D$21,$E$84)</f>
        <v>0</v>
      </c>
      <c r="G84" s="62">
        <f t="shared" si="2"/>
        <v>0</v>
      </c>
      <c r="H84" s="62"/>
      <c r="I84" s="9"/>
      <c r="J84" s="9"/>
      <c r="K84" s="63">
        <f t="shared" si="3"/>
        <v>0</v>
      </c>
      <c r="L84" s="63"/>
      <c r="M84" s="9"/>
      <c r="N84" s="9"/>
    </row>
    <row r="85" spans="1:14" ht="17.25" customHeight="1">
      <c r="A85" s="24"/>
      <c r="B85" s="14">
        <v>20</v>
      </c>
      <c r="C85" s="50">
        <v>1</v>
      </c>
      <c r="D85" s="14">
        <f>INDEX(Tabelle2!$A$11:$A$21,$C$85)</f>
        <v>0</v>
      </c>
      <c r="E85" s="50">
        <v>1</v>
      </c>
      <c r="F85" s="14">
        <f>INDEX(Tabelle2!$D$11:$D$21,$E$85)</f>
        <v>0</v>
      </c>
      <c r="G85" s="62">
        <f t="shared" si="2"/>
        <v>0</v>
      </c>
      <c r="H85" s="62"/>
      <c r="I85" s="9"/>
      <c r="J85" s="9"/>
      <c r="K85" s="63">
        <f t="shared" si="3"/>
        <v>0</v>
      </c>
      <c r="L85" s="63"/>
      <c r="M85" s="9"/>
      <c r="N85" s="9"/>
    </row>
    <row r="86" spans="1:14" ht="15">
      <c r="A86" s="24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5">
      <c r="A87" s="24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5">
      <c r="A88" s="24"/>
      <c r="B88" s="24"/>
      <c r="C88" s="24"/>
      <c r="D88" s="24"/>
      <c r="E88" s="24"/>
      <c r="F88" s="24"/>
      <c r="G88" s="24"/>
      <c r="H88" s="24"/>
      <c r="I88" s="60" t="s">
        <v>40</v>
      </c>
      <c r="J88" s="61"/>
      <c r="K88" s="64">
        <f>SUM(K66:L87)</f>
        <v>0</v>
      </c>
      <c r="L88" s="65"/>
      <c r="M88" s="24"/>
      <c r="N88" s="24"/>
    </row>
    <row r="89" spans="1:14" ht="15">
      <c r="A89" s="24"/>
      <c r="B89" s="24"/>
      <c r="C89" s="24"/>
      <c r="D89" s="24"/>
      <c r="E89" s="24"/>
      <c r="F89" s="24"/>
      <c r="G89" s="24"/>
      <c r="H89" s="24"/>
      <c r="I89" s="34"/>
      <c r="J89" s="24"/>
      <c r="K89" s="35"/>
      <c r="L89" s="35"/>
      <c r="M89" s="24"/>
      <c r="N89" s="24"/>
    </row>
    <row r="90" spans="1:14" ht="15">
      <c r="A90" s="24"/>
      <c r="B90" s="24"/>
      <c r="C90" s="24"/>
      <c r="D90" s="24"/>
      <c r="E90" s="24"/>
      <c r="F90" s="24"/>
      <c r="G90" s="24"/>
      <c r="H90" s="24"/>
      <c r="I90" s="34"/>
      <c r="J90" s="24"/>
      <c r="K90" s="35"/>
      <c r="L90" s="35"/>
      <c r="M90" s="24"/>
      <c r="N90" s="24"/>
    </row>
    <row r="91" spans="1:14" ht="15">
      <c r="A91" s="24"/>
      <c r="B91" s="24"/>
      <c r="C91" s="24"/>
      <c r="D91" s="24"/>
      <c r="E91" s="24"/>
      <c r="F91" s="24"/>
      <c r="G91" s="24"/>
      <c r="H91" s="24"/>
      <c r="I91" s="34"/>
      <c r="J91" s="24"/>
      <c r="K91" s="35"/>
      <c r="L91" s="35"/>
      <c r="M91" s="24"/>
      <c r="N91" s="24"/>
    </row>
    <row r="92" spans="1:14" ht="15">
      <c r="A92" s="24"/>
      <c r="B92" s="10" t="s">
        <v>34</v>
      </c>
      <c r="C92" s="9"/>
      <c r="D92" s="9"/>
      <c r="E92" s="9"/>
      <c r="F92" s="9" t="s">
        <v>41</v>
      </c>
      <c r="G92" s="9"/>
      <c r="H92" s="9"/>
      <c r="I92" s="9"/>
      <c r="J92" s="9"/>
      <c r="K92" s="9"/>
      <c r="L92" s="9"/>
      <c r="M92" s="9"/>
      <c r="N92" s="9"/>
    </row>
    <row r="93" spans="1:14" ht="15">
      <c r="A93" s="24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5">
      <c r="A94" s="24"/>
      <c r="B94" s="10" t="s">
        <v>30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5">
      <c r="A95" s="24"/>
      <c r="B95" s="15" t="s">
        <v>35</v>
      </c>
      <c r="C95" s="15" t="s">
        <v>36</v>
      </c>
      <c r="D95" s="15" t="s">
        <v>37</v>
      </c>
      <c r="E95" s="15" t="s">
        <v>38</v>
      </c>
      <c r="F95" s="15" t="s">
        <v>37</v>
      </c>
      <c r="G95" s="63" t="s">
        <v>50</v>
      </c>
      <c r="H95" s="63"/>
      <c r="I95" s="9"/>
      <c r="J95" s="9"/>
      <c r="K95" s="63" t="s">
        <v>39</v>
      </c>
      <c r="L95" s="63"/>
      <c r="M95" s="9"/>
      <c r="N95" s="9"/>
    </row>
    <row r="96" spans="1:14" ht="17.25" customHeight="1">
      <c r="A96" s="24"/>
      <c r="B96" s="14">
        <v>1</v>
      </c>
      <c r="C96" s="50">
        <v>1</v>
      </c>
      <c r="D96" s="14">
        <f>INDEX(Tabelle2!$A$11:$A$21,$C$96)</f>
        <v>0</v>
      </c>
      <c r="E96" s="50">
        <v>1</v>
      </c>
      <c r="F96" s="14">
        <f>INDEX(Tabelle2!$D$11:$D$21,$E$96)</f>
        <v>0</v>
      </c>
      <c r="G96" s="62">
        <f aca="true" t="shared" si="4" ref="G96:G115">IF(MIN(D96,F96)&gt;0,MIN(D96,F96),MAX(D96,F96))</f>
        <v>0</v>
      </c>
      <c r="H96" s="62"/>
      <c r="I96" s="9"/>
      <c r="J96" s="9"/>
      <c r="K96" s="63">
        <f>IF((G96&gt;5.9),G96,0)</f>
        <v>0</v>
      </c>
      <c r="L96" s="63"/>
      <c r="M96" s="9"/>
      <c r="N96" s="9"/>
    </row>
    <row r="97" spans="1:14" ht="17.25" customHeight="1">
      <c r="A97" s="24"/>
      <c r="B97" s="14">
        <v>2</v>
      </c>
      <c r="C97" s="50">
        <v>1</v>
      </c>
      <c r="D97" s="14">
        <f>INDEX(Tabelle2!$A$11:$A$21,$C$97)</f>
        <v>0</v>
      </c>
      <c r="E97" s="50">
        <v>1</v>
      </c>
      <c r="F97" s="14">
        <f>INDEX(Tabelle2!$D$11:$D$21,$E$97)</f>
        <v>0</v>
      </c>
      <c r="G97" s="62">
        <f t="shared" si="4"/>
        <v>0</v>
      </c>
      <c r="H97" s="62"/>
      <c r="I97" s="9"/>
      <c r="J97" s="9"/>
      <c r="K97" s="63">
        <f>IF((G97&gt;5.9),G97,0)</f>
        <v>0</v>
      </c>
      <c r="L97" s="63"/>
      <c r="M97" s="9"/>
      <c r="N97" s="9"/>
    </row>
    <row r="98" spans="1:14" ht="17.25" customHeight="1">
      <c r="A98" s="24"/>
      <c r="B98" s="14">
        <v>3</v>
      </c>
      <c r="C98" s="50">
        <v>1</v>
      </c>
      <c r="D98" s="14">
        <f>INDEX(Tabelle2!$A$11:$A$21,$C$98)</f>
        <v>0</v>
      </c>
      <c r="E98" s="50">
        <v>1</v>
      </c>
      <c r="F98" s="14">
        <f>INDEX(Tabelle2!$D$11:$D$21,$E$98)</f>
        <v>0</v>
      </c>
      <c r="G98" s="62">
        <f t="shared" si="4"/>
        <v>0</v>
      </c>
      <c r="H98" s="62"/>
      <c r="I98" s="9"/>
      <c r="J98" s="9"/>
      <c r="K98" s="63">
        <f aca="true" t="shared" si="5" ref="K98:K115">IF((G98&gt;5.9),G98,0)</f>
        <v>0</v>
      </c>
      <c r="L98" s="63"/>
      <c r="M98" s="9"/>
      <c r="N98" s="9"/>
    </row>
    <row r="99" spans="1:14" ht="17.25" customHeight="1">
      <c r="A99" s="24"/>
      <c r="B99" s="14">
        <v>4</v>
      </c>
      <c r="C99" s="50">
        <v>1</v>
      </c>
      <c r="D99" s="14">
        <f>INDEX(Tabelle2!$A$11:$A$21,$C$99)</f>
        <v>0</v>
      </c>
      <c r="E99" s="50">
        <v>1</v>
      </c>
      <c r="F99" s="14">
        <f>INDEX(Tabelle2!$D$11:$D$21,$E$99)</f>
        <v>0</v>
      </c>
      <c r="G99" s="62">
        <f t="shared" si="4"/>
        <v>0</v>
      </c>
      <c r="H99" s="62"/>
      <c r="I99" s="9"/>
      <c r="J99" s="9"/>
      <c r="K99" s="63">
        <f t="shared" si="5"/>
        <v>0</v>
      </c>
      <c r="L99" s="63"/>
      <c r="M99" s="9"/>
      <c r="N99" s="9"/>
    </row>
    <row r="100" spans="1:14" ht="17.25" customHeight="1">
      <c r="A100" s="24"/>
      <c r="B100" s="14">
        <v>5</v>
      </c>
      <c r="C100" s="50">
        <v>1</v>
      </c>
      <c r="D100" s="14">
        <f>INDEX(Tabelle2!$A$11:$A$21,$C$100)</f>
        <v>0</v>
      </c>
      <c r="E100" s="50">
        <v>1</v>
      </c>
      <c r="F100" s="14">
        <f>INDEX(Tabelle2!$D$11:$D$21,$E$100)</f>
        <v>0</v>
      </c>
      <c r="G100" s="62">
        <f t="shared" si="4"/>
        <v>0</v>
      </c>
      <c r="H100" s="62"/>
      <c r="I100" s="9"/>
      <c r="J100" s="9"/>
      <c r="K100" s="63">
        <f t="shared" si="5"/>
        <v>0</v>
      </c>
      <c r="L100" s="63"/>
      <c r="M100" s="9"/>
      <c r="N100" s="9"/>
    </row>
    <row r="101" spans="1:14" ht="17.25" customHeight="1">
      <c r="A101" s="24"/>
      <c r="B101" s="14">
        <v>6</v>
      </c>
      <c r="C101" s="50">
        <v>1</v>
      </c>
      <c r="D101" s="14">
        <f>INDEX(Tabelle2!$A$11:$A$21,$C$101)</f>
        <v>0</v>
      </c>
      <c r="E101" s="50">
        <v>1</v>
      </c>
      <c r="F101" s="14">
        <f>INDEX(Tabelle2!$D$11:$D$21,$E$101)</f>
        <v>0</v>
      </c>
      <c r="G101" s="62">
        <f t="shared" si="4"/>
        <v>0</v>
      </c>
      <c r="H101" s="62"/>
      <c r="I101" s="9"/>
      <c r="J101" s="9"/>
      <c r="K101" s="63">
        <f t="shared" si="5"/>
        <v>0</v>
      </c>
      <c r="L101" s="63"/>
      <c r="M101" s="9"/>
      <c r="N101" s="9"/>
    </row>
    <row r="102" spans="1:14" ht="17.25" customHeight="1">
      <c r="A102" s="24"/>
      <c r="B102" s="14">
        <v>7</v>
      </c>
      <c r="C102" s="50">
        <v>1</v>
      </c>
      <c r="D102" s="14">
        <f>INDEX(Tabelle2!$A$11:$A$21,$C$102)</f>
        <v>0</v>
      </c>
      <c r="E102" s="50">
        <v>1</v>
      </c>
      <c r="F102" s="14">
        <f>INDEX(Tabelle2!$D$11:$D$21,$E$102)</f>
        <v>0</v>
      </c>
      <c r="G102" s="62">
        <f t="shared" si="4"/>
        <v>0</v>
      </c>
      <c r="H102" s="62"/>
      <c r="I102" s="9"/>
      <c r="J102" s="9"/>
      <c r="K102" s="63">
        <f t="shared" si="5"/>
        <v>0</v>
      </c>
      <c r="L102" s="63"/>
      <c r="M102" s="9"/>
      <c r="N102" s="9"/>
    </row>
    <row r="103" spans="1:14" ht="17.25" customHeight="1">
      <c r="A103" s="24"/>
      <c r="B103" s="14">
        <v>8</v>
      </c>
      <c r="C103" s="50">
        <v>1</v>
      </c>
      <c r="D103" s="14">
        <f>INDEX(Tabelle2!$A$11:$A$21,$C$103)</f>
        <v>0</v>
      </c>
      <c r="E103" s="50">
        <v>1</v>
      </c>
      <c r="F103" s="14">
        <f>INDEX(Tabelle2!$D$11:$D$21,$E$103)</f>
        <v>0</v>
      </c>
      <c r="G103" s="62">
        <f t="shared" si="4"/>
        <v>0</v>
      </c>
      <c r="H103" s="62"/>
      <c r="I103" s="9"/>
      <c r="J103" s="9"/>
      <c r="K103" s="63">
        <f t="shared" si="5"/>
        <v>0</v>
      </c>
      <c r="L103" s="63"/>
      <c r="M103" s="9"/>
      <c r="N103" s="9"/>
    </row>
    <row r="104" spans="1:14" ht="17.25" customHeight="1">
      <c r="A104" s="24"/>
      <c r="B104" s="14">
        <v>9</v>
      </c>
      <c r="C104" s="50">
        <v>1</v>
      </c>
      <c r="D104" s="14">
        <f>INDEX(Tabelle2!$A$11:$A$21,$C$104)</f>
        <v>0</v>
      </c>
      <c r="E104" s="50">
        <v>1</v>
      </c>
      <c r="F104" s="14">
        <f>INDEX(Tabelle2!$D$11:$D$21,$E$104)</f>
        <v>0</v>
      </c>
      <c r="G104" s="62">
        <f t="shared" si="4"/>
        <v>0</v>
      </c>
      <c r="H104" s="62"/>
      <c r="I104" s="9"/>
      <c r="J104" s="9"/>
      <c r="K104" s="63">
        <f t="shared" si="5"/>
        <v>0</v>
      </c>
      <c r="L104" s="63"/>
      <c r="M104" s="9"/>
      <c r="N104" s="9"/>
    </row>
    <row r="105" spans="1:14" ht="17.25" customHeight="1">
      <c r="A105" s="24"/>
      <c r="B105" s="14">
        <v>10</v>
      </c>
      <c r="C105" s="50">
        <v>1</v>
      </c>
      <c r="D105" s="14">
        <f>INDEX(Tabelle2!$A$11:$A$21,$C$105)</f>
        <v>0</v>
      </c>
      <c r="E105" s="50">
        <v>1</v>
      </c>
      <c r="F105" s="14">
        <f>INDEX(Tabelle2!$D$11:$D$21,$E$105)</f>
        <v>0</v>
      </c>
      <c r="G105" s="62">
        <f t="shared" si="4"/>
        <v>0</v>
      </c>
      <c r="H105" s="62"/>
      <c r="I105" s="9"/>
      <c r="J105" s="9"/>
      <c r="K105" s="63">
        <f t="shared" si="5"/>
        <v>0</v>
      </c>
      <c r="L105" s="63"/>
      <c r="M105" s="9"/>
      <c r="N105" s="9"/>
    </row>
    <row r="106" spans="1:14" ht="17.25" customHeight="1">
      <c r="A106" s="24"/>
      <c r="B106" s="14">
        <v>11</v>
      </c>
      <c r="C106" s="50">
        <v>1</v>
      </c>
      <c r="D106" s="14">
        <f>INDEX(Tabelle2!$A$11:$A$21,$C$106)</f>
        <v>0</v>
      </c>
      <c r="E106" s="50">
        <v>1</v>
      </c>
      <c r="F106" s="14">
        <f>INDEX(Tabelle2!$D$11:$D$21,$E$106)</f>
        <v>0</v>
      </c>
      <c r="G106" s="62">
        <f t="shared" si="4"/>
        <v>0</v>
      </c>
      <c r="H106" s="62"/>
      <c r="I106" s="9"/>
      <c r="J106" s="9"/>
      <c r="K106" s="63">
        <f t="shared" si="5"/>
        <v>0</v>
      </c>
      <c r="L106" s="63"/>
      <c r="M106" s="9"/>
      <c r="N106" s="9"/>
    </row>
    <row r="107" spans="1:14" ht="17.25" customHeight="1">
      <c r="A107" s="24"/>
      <c r="B107" s="14">
        <v>12</v>
      </c>
      <c r="C107" s="50">
        <v>1</v>
      </c>
      <c r="D107" s="14">
        <f>INDEX(Tabelle2!$A$11:$A$21,$C$107)</f>
        <v>0</v>
      </c>
      <c r="E107" s="50">
        <v>1</v>
      </c>
      <c r="F107" s="14">
        <f>INDEX(Tabelle2!$D$11:$D$21,$E$107)</f>
        <v>0</v>
      </c>
      <c r="G107" s="62">
        <f t="shared" si="4"/>
        <v>0</v>
      </c>
      <c r="H107" s="62"/>
      <c r="I107" s="9"/>
      <c r="J107" s="9"/>
      <c r="K107" s="63">
        <f t="shared" si="5"/>
        <v>0</v>
      </c>
      <c r="L107" s="63"/>
      <c r="M107" s="9"/>
      <c r="N107" s="9"/>
    </row>
    <row r="108" spans="1:14" ht="17.25" customHeight="1">
      <c r="A108" s="24"/>
      <c r="B108" s="14">
        <v>13</v>
      </c>
      <c r="C108" s="50">
        <v>1</v>
      </c>
      <c r="D108" s="14">
        <f>INDEX(Tabelle2!$A$11:$A$21,$C$108)</f>
        <v>0</v>
      </c>
      <c r="E108" s="50">
        <v>1</v>
      </c>
      <c r="F108" s="14">
        <f>INDEX(Tabelle2!$D$11:$D$21,$E$108)</f>
        <v>0</v>
      </c>
      <c r="G108" s="62">
        <f t="shared" si="4"/>
        <v>0</v>
      </c>
      <c r="H108" s="62"/>
      <c r="I108" s="9"/>
      <c r="J108" s="9"/>
      <c r="K108" s="63">
        <f t="shared" si="5"/>
        <v>0</v>
      </c>
      <c r="L108" s="63"/>
      <c r="M108" s="9"/>
      <c r="N108" s="9"/>
    </row>
    <row r="109" spans="1:14" ht="17.25" customHeight="1">
      <c r="A109" s="24"/>
      <c r="B109" s="14">
        <v>14</v>
      </c>
      <c r="C109" s="50">
        <v>1</v>
      </c>
      <c r="D109" s="14">
        <f>INDEX(Tabelle2!$A$11:$A$21,$C$109)</f>
        <v>0</v>
      </c>
      <c r="E109" s="50">
        <v>1</v>
      </c>
      <c r="F109" s="14">
        <f>INDEX(Tabelle2!$D$11:$D$21,$E$109)</f>
        <v>0</v>
      </c>
      <c r="G109" s="62">
        <f t="shared" si="4"/>
        <v>0</v>
      </c>
      <c r="H109" s="62"/>
      <c r="I109" s="9"/>
      <c r="J109" s="9"/>
      <c r="K109" s="63">
        <f t="shared" si="5"/>
        <v>0</v>
      </c>
      <c r="L109" s="63"/>
      <c r="M109" s="9"/>
      <c r="N109" s="9"/>
    </row>
    <row r="110" spans="1:14" ht="17.25" customHeight="1">
      <c r="A110" s="24"/>
      <c r="B110" s="14">
        <v>15</v>
      </c>
      <c r="C110" s="50">
        <v>1</v>
      </c>
      <c r="D110" s="14">
        <f>INDEX(Tabelle2!$A$11:$A$21,$C$110)</f>
        <v>0</v>
      </c>
      <c r="E110" s="50">
        <v>1</v>
      </c>
      <c r="F110" s="14">
        <f>INDEX(Tabelle2!$D$11:$D$21,$E$110)</f>
        <v>0</v>
      </c>
      <c r="G110" s="62">
        <f t="shared" si="4"/>
        <v>0</v>
      </c>
      <c r="H110" s="62"/>
      <c r="I110" s="9"/>
      <c r="J110" s="9"/>
      <c r="K110" s="63">
        <f t="shared" si="5"/>
        <v>0</v>
      </c>
      <c r="L110" s="63"/>
      <c r="M110" s="9"/>
      <c r="N110" s="9"/>
    </row>
    <row r="111" spans="1:14" ht="17.25" customHeight="1">
      <c r="A111" s="24"/>
      <c r="B111" s="14">
        <v>16</v>
      </c>
      <c r="C111" s="50">
        <v>1</v>
      </c>
      <c r="D111" s="14">
        <f>INDEX(Tabelle2!$A$11:$A$21,$C$111)</f>
        <v>0</v>
      </c>
      <c r="E111" s="50">
        <v>1</v>
      </c>
      <c r="F111" s="14">
        <f>INDEX(Tabelle2!$D$11:$D$21,$E$111)</f>
        <v>0</v>
      </c>
      <c r="G111" s="62">
        <f t="shared" si="4"/>
        <v>0</v>
      </c>
      <c r="H111" s="62"/>
      <c r="I111" s="9"/>
      <c r="J111" s="9"/>
      <c r="K111" s="63">
        <f t="shared" si="5"/>
        <v>0</v>
      </c>
      <c r="L111" s="63"/>
      <c r="M111" s="9"/>
      <c r="N111" s="9"/>
    </row>
    <row r="112" spans="1:14" ht="17.25" customHeight="1">
      <c r="A112" s="24"/>
      <c r="B112" s="14">
        <v>17</v>
      </c>
      <c r="C112" s="50">
        <v>1</v>
      </c>
      <c r="D112" s="14">
        <f>INDEX(Tabelle2!$A$11:$A$21,$C$112)</f>
        <v>0</v>
      </c>
      <c r="E112" s="50">
        <v>1</v>
      </c>
      <c r="F112" s="14">
        <f>INDEX(Tabelle2!$D$11:$D$21,$E$112)</f>
        <v>0</v>
      </c>
      <c r="G112" s="62">
        <f t="shared" si="4"/>
        <v>0</v>
      </c>
      <c r="H112" s="62"/>
      <c r="I112" s="9"/>
      <c r="J112" s="9"/>
      <c r="K112" s="63">
        <f t="shared" si="5"/>
        <v>0</v>
      </c>
      <c r="L112" s="63"/>
      <c r="M112" s="9"/>
      <c r="N112" s="9"/>
    </row>
    <row r="113" spans="1:14" ht="17.25" customHeight="1">
      <c r="A113" s="24"/>
      <c r="B113" s="14">
        <v>18</v>
      </c>
      <c r="C113" s="50">
        <v>1</v>
      </c>
      <c r="D113" s="14">
        <f>INDEX(Tabelle2!$A$11:$A$21,$C$113)</f>
        <v>0</v>
      </c>
      <c r="E113" s="50">
        <v>1</v>
      </c>
      <c r="F113" s="14">
        <f>INDEX(Tabelle2!$D$11:$D$21,$E$113)</f>
        <v>0</v>
      </c>
      <c r="G113" s="62">
        <f t="shared" si="4"/>
        <v>0</v>
      </c>
      <c r="H113" s="62"/>
      <c r="I113" s="9"/>
      <c r="J113" s="9"/>
      <c r="K113" s="63">
        <f t="shared" si="5"/>
        <v>0</v>
      </c>
      <c r="L113" s="63"/>
      <c r="M113" s="9"/>
      <c r="N113" s="9"/>
    </row>
    <row r="114" spans="1:14" ht="17.25" customHeight="1">
      <c r="A114" s="24"/>
      <c r="B114" s="14">
        <v>19</v>
      </c>
      <c r="C114" s="50">
        <v>1</v>
      </c>
      <c r="D114" s="14">
        <f>INDEX(Tabelle2!$A$11:$A$21,$C$114)</f>
        <v>0</v>
      </c>
      <c r="E114" s="50">
        <v>1</v>
      </c>
      <c r="F114" s="14">
        <f>INDEX(Tabelle2!$D$11:$D$21,$E$114)</f>
        <v>0</v>
      </c>
      <c r="G114" s="62">
        <f t="shared" si="4"/>
        <v>0</v>
      </c>
      <c r="H114" s="62"/>
      <c r="I114" s="9"/>
      <c r="J114" s="9"/>
      <c r="K114" s="63">
        <f t="shared" si="5"/>
        <v>0</v>
      </c>
      <c r="L114" s="63"/>
      <c r="M114" s="9"/>
      <c r="N114" s="9"/>
    </row>
    <row r="115" spans="1:14" ht="17.25" customHeight="1">
      <c r="A115" s="24"/>
      <c r="B115" s="14">
        <v>20</v>
      </c>
      <c r="C115" s="50">
        <v>1</v>
      </c>
      <c r="D115" s="14">
        <f>INDEX(Tabelle2!$A$11:$A$21,$C$115)</f>
        <v>0</v>
      </c>
      <c r="E115" s="50">
        <v>1</v>
      </c>
      <c r="F115" s="14">
        <f>INDEX(Tabelle2!$D$11:$D$21,$E$115)</f>
        <v>0</v>
      </c>
      <c r="G115" s="62">
        <f t="shared" si="4"/>
        <v>0</v>
      </c>
      <c r="H115" s="62"/>
      <c r="I115" s="9"/>
      <c r="J115" s="9"/>
      <c r="K115" s="63">
        <f t="shared" si="5"/>
        <v>0</v>
      </c>
      <c r="L115" s="63"/>
      <c r="M115" s="9"/>
      <c r="N115" s="9"/>
    </row>
    <row r="116" spans="1:14" ht="15">
      <c r="A116" s="24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5">
      <c r="A117" s="24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5">
      <c r="A118" s="24"/>
      <c r="B118" s="24"/>
      <c r="C118" s="24"/>
      <c r="D118" s="24"/>
      <c r="E118" s="24"/>
      <c r="F118" s="24"/>
      <c r="G118" s="24"/>
      <c r="H118" s="24"/>
      <c r="I118" s="60" t="s">
        <v>40</v>
      </c>
      <c r="J118" s="61"/>
      <c r="K118" s="64">
        <f>SUM(K96:L117)</f>
        <v>0</v>
      </c>
      <c r="L118" s="65"/>
      <c r="M118" s="24"/>
      <c r="N118" s="24"/>
    </row>
    <row r="119" spans="1:14" ht="15">
      <c r="A119" s="24"/>
      <c r="B119" s="24"/>
      <c r="C119" s="24"/>
      <c r="D119" s="24"/>
      <c r="E119" s="24"/>
      <c r="F119" s="24"/>
      <c r="G119" s="24"/>
      <c r="H119" s="24"/>
      <c r="I119" s="34"/>
      <c r="J119" s="24"/>
      <c r="K119" s="35"/>
      <c r="L119" s="35"/>
      <c r="M119" s="24"/>
      <c r="N119" s="24"/>
    </row>
    <row r="120" spans="1:14" ht="15">
      <c r="A120" s="24"/>
      <c r="B120" s="24"/>
      <c r="C120" s="24"/>
      <c r="D120" s="24"/>
      <c r="E120" s="24"/>
      <c r="F120" s="24"/>
      <c r="G120" s="24"/>
      <c r="H120" s="24"/>
      <c r="I120" s="34"/>
      <c r="J120" s="24"/>
      <c r="K120" s="35"/>
      <c r="L120" s="35"/>
      <c r="M120" s="24"/>
      <c r="N120" s="24"/>
    </row>
    <row r="121" spans="1:14" ht="15">
      <c r="A121" s="24"/>
      <c r="B121" s="24"/>
      <c r="C121" s="24"/>
      <c r="D121" s="24"/>
      <c r="E121" s="24"/>
      <c r="F121" s="24"/>
      <c r="G121" s="24"/>
      <c r="H121" s="24"/>
      <c r="I121" s="34"/>
      <c r="J121" s="24"/>
      <c r="K121" s="35"/>
      <c r="L121" s="35"/>
      <c r="M121" s="24"/>
      <c r="N121" s="24"/>
    </row>
    <row r="122" spans="1:14" ht="15">
      <c r="A122" s="24"/>
      <c r="B122" s="10" t="s">
        <v>34</v>
      </c>
      <c r="C122" s="9"/>
      <c r="D122" s="9"/>
      <c r="E122" s="9"/>
      <c r="F122" s="9" t="s">
        <v>41</v>
      </c>
      <c r="G122" s="9"/>
      <c r="H122" s="9"/>
      <c r="I122" s="9"/>
      <c r="J122" s="9"/>
      <c r="K122" s="9"/>
      <c r="L122" s="9"/>
      <c r="M122" s="9"/>
      <c r="N122" s="9"/>
    </row>
    <row r="123" spans="1:14" ht="15">
      <c r="A123" s="24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5">
      <c r="A124" s="24"/>
      <c r="B124" s="10" t="s">
        <v>31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24"/>
      <c r="B125" s="15" t="s">
        <v>35</v>
      </c>
      <c r="C125" s="15" t="s">
        <v>36</v>
      </c>
      <c r="D125" s="15" t="s">
        <v>37</v>
      </c>
      <c r="E125" s="15" t="s">
        <v>38</v>
      </c>
      <c r="F125" s="15" t="s">
        <v>37</v>
      </c>
      <c r="G125" s="63" t="s">
        <v>50</v>
      </c>
      <c r="H125" s="63"/>
      <c r="I125" s="9"/>
      <c r="J125" s="9"/>
      <c r="K125" s="63" t="s">
        <v>39</v>
      </c>
      <c r="L125" s="63"/>
      <c r="M125" s="9"/>
      <c r="N125" s="9"/>
    </row>
    <row r="126" spans="1:14" ht="17.25" customHeight="1">
      <c r="A126" s="24"/>
      <c r="B126" s="14">
        <v>1</v>
      </c>
      <c r="C126" s="50">
        <v>1</v>
      </c>
      <c r="D126" s="14">
        <f>INDEX(Tabelle2!$A$11:$A$21,$C$126)</f>
        <v>0</v>
      </c>
      <c r="E126" s="50">
        <v>1</v>
      </c>
      <c r="F126" s="14">
        <f>INDEX(Tabelle2!$D$11:$D$21,$E$126)</f>
        <v>0</v>
      </c>
      <c r="G126" s="62">
        <f aca="true" t="shared" si="6" ref="G126:G145">IF(MIN(D126,F126)&gt;0,MIN(D126,F126),MAX(D126,F126))</f>
        <v>0</v>
      </c>
      <c r="H126" s="62"/>
      <c r="I126" s="9"/>
      <c r="J126" s="9"/>
      <c r="K126" s="63">
        <f>IF((G126&gt;5.9),G126,0)</f>
        <v>0</v>
      </c>
      <c r="L126" s="63"/>
      <c r="M126" s="9"/>
      <c r="N126" s="9"/>
    </row>
    <row r="127" spans="1:14" ht="17.25" customHeight="1">
      <c r="A127" s="24"/>
      <c r="B127" s="14">
        <v>2</v>
      </c>
      <c r="C127" s="50">
        <v>1</v>
      </c>
      <c r="D127" s="14">
        <f>INDEX(Tabelle2!$A$11:$A$21,$C$127)</f>
        <v>0</v>
      </c>
      <c r="E127" s="50">
        <v>1</v>
      </c>
      <c r="F127" s="14">
        <f>INDEX(Tabelle2!$D$11:$D$21,$E$127)</f>
        <v>0</v>
      </c>
      <c r="G127" s="62">
        <f t="shared" si="6"/>
        <v>0</v>
      </c>
      <c r="H127" s="62"/>
      <c r="I127" s="9"/>
      <c r="J127" s="9"/>
      <c r="K127" s="63">
        <f>IF((G127&gt;5.9),G127,0)</f>
        <v>0</v>
      </c>
      <c r="L127" s="63"/>
      <c r="M127" s="9"/>
      <c r="N127" s="9"/>
    </row>
    <row r="128" spans="1:14" ht="17.25" customHeight="1">
      <c r="A128" s="24"/>
      <c r="B128" s="14">
        <v>3</v>
      </c>
      <c r="C128" s="50">
        <v>1</v>
      </c>
      <c r="D128" s="14">
        <f>INDEX(Tabelle2!$A$11:$A$21,$C$128)</f>
        <v>0</v>
      </c>
      <c r="E128" s="50">
        <v>1</v>
      </c>
      <c r="F128" s="14">
        <f>INDEX(Tabelle2!$D$11:$D$21,$E$128)</f>
        <v>0</v>
      </c>
      <c r="G128" s="62">
        <f t="shared" si="6"/>
        <v>0</v>
      </c>
      <c r="H128" s="62"/>
      <c r="I128" s="9"/>
      <c r="J128" s="9"/>
      <c r="K128" s="63">
        <f aca="true" t="shared" si="7" ref="K128:K145">IF((G128&gt;5.9),G128,0)</f>
        <v>0</v>
      </c>
      <c r="L128" s="63"/>
      <c r="M128" s="9"/>
      <c r="N128" s="9"/>
    </row>
    <row r="129" spans="1:14" ht="17.25" customHeight="1">
      <c r="A129" s="24"/>
      <c r="B129" s="14">
        <v>4</v>
      </c>
      <c r="C129" s="50">
        <v>1</v>
      </c>
      <c r="D129" s="14">
        <f>INDEX(Tabelle2!$A$11:$A$21,$C$129)</f>
        <v>0</v>
      </c>
      <c r="E129" s="50">
        <v>1</v>
      </c>
      <c r="F129" s="14">
        <f>INDEX(Tabelle2!$D$11:$D$21,$E$129)</f>
        <v>0</v>
      </c>
      <c r="G129" s="62">
        <f t="shared" si="6"/>
        <v>0</v>
      </c>
      <c r="H129" s="62"/>
      <c r="I129" s="9"/>
      <c r="J129" s="9"/>
      <c r="K129" s="63">
        <f t="shared" si="7"/>
        <v>0</v>
      </c>
      <c r="L129" s="63"/>
      <c r="M129" s="9"/>
      <c r="N129" s="9"/>
    </row>
    <row r="130" spans="1:14" ht="17.25" customHeight="1">
      <c r="A130" s="24"/>
      <c r="B130" s="14">
        <v>5</v>
      </c>
      <c r="C130" s="50">
        <v>1</v>
      </c>
      <c r="D130" s="14">
        <f>INDEX(Tabelle2!$A$11:$A$21,$C$130)</f>
        <v>0</v>
      </c>
      <c r="E130" s="50">
        <v>1</v>
      </c>
      <c r="F130" s="14">
        <f>INDEX(Tabelle2!$D$11:$D$21,$E$130)</f>
        <v>0</v>
      </c>
      <c r="G130" s="62">
        <f t="shared" si="6"/>
        <v>0</v>
      </c>
      <c r="H130" s="62"/>
      <c r="I130" s="9"/>
      <c r="J130" s="9"/>
      <c r="K130" s="63">
        <f t="shared" si="7"/>
        <v>0</v>
      </c>
      <c r="L130" s="63"/>
      <c r="M130" s="9"/>
      <c r="N130" s="9"/>
    </row>
    <row r="131" spans="1:14" ht="17.25" customHeight="1">
      <c r="A131" s="24"/>
      <c r="B131" s="14">
        <v>6</v>
      </c>
      <c r="C131" s="50">
        <v>1</v>
      </c>
      <c r="D131" s="14">
        <f>INDEX(Tabelle2!$A$11:$A$21,$C$131)</f>
        <v>0</v>
      </c>
      <c r="E131" s="50">
        <v>1</v>
      </c>
      <c r="F131" s="14">
        <f>INDEX(Tabelle2!$D$11:$D$21,$E$131)</f>
        <v>0</v>
      </c>
      <c r="G131" s="62">
        <f t="shared" si="6"/>
        <v>0</v>
      </c>
      <c r="H131" s="62"/>
      <c r="I131" s="9"/>
      <c r="J131" s="9"/>
      <c r="K131" s="63">
        <f t="shared" si="7"/>
        <v>0</v>
      </c>
      <c r="L131" s="63"/>
      <c r="M131" s="9"/>
      <c r="N131" s="9"/>
    </row>
    <row r="132" spans="1:14" ht="17.25" customHeight="1">
      <c r="A132" s="24"/>
      <c r="B132" s="14">
        <v>7</v>
      </c>
      <c r="C132" s="50">
        <v>1</v>
      </c>
      <c r="D132" s="14">
        <f>INDEX(Tabelle2!$A$11:$A$21,$C$132)</f>
        <v>0</v>
      </c>
      <c r="E132" s="50">
        <v>1</v>
      </c>
      <c r="F132" s="14">
        <f>INDEX(Tabelle2!$D$11:$D$21,$E$132)</f>
        <v>0</v>
      </c>
      <c r="G132" s="62">
        <f t="shared" si="6"/>
        <v>0</v>
      </c>
      <c r="H132" s="62"/>
      <c r="I132" s="9"/>
      <c r="J132" s="9"/>
      <c r="K132" s="63">
        <f t="shared" si="7"/>
        <v>0</v>
      </c>
      <c r="L132" s="63"/>
      <c r="M132" s="9"/>
      <c r="N132" s="9"/>
    </row>
    <row r="133" spans="1:14" ht="17.25" customHeight="1">
      <c r="A133" s="24"/>
      <c r="B133" s="14">
        <v>8</v>
      </c>
      <c r="C133" s="50">
        <v>1</v>
      </c>
      <c r="D133" s="14">
        <f>INDEX(Tabelle2!$A$11:$A$21,$C$133)</f>
        <v>0</v>
      </c>
      <c r="E133" s="50">
        <v>1</v>
      </c>
      <c r="F133" s="14">
        <f>INDEX(Tabelle2!$D$11:$D$21,$E$133)</f>
        <v>0</v>
      </c>
      <c r="G133" s="62">
        <f t="shared" si="6"/>
        <v>0</v>
      </c>
      <c r="H133" s="62"/>
      <c r="I133" s="9"/>
      <c r="J133" s="9"/>
      <c r="K133" s="63">
        <f t="shared" si="7"/>
        <v>0</v>
      </c>
      <c r="L133" s="63"/>
      <c r="M133" s="9"/>
      <c r="N133" s="9"/>
    </row>
    <row r="134" spans="1:14" ht="17.25" customHeight="1">
      <c r="A134" s="24"/>
      <c r="B134" s="14">
        <v>9</v>
      </c>
      <c r="C134" s="50">
        <v>1</v>
      </c>
      <c r="D134" s="14">
        <f>INDEX(Tabelle2!$A$11:$A$21,$C$134)</f>
        <v>0</v>
      </c>
      <c r="E134" s="50">
        <v>1</v>
      </c>
      <c r="F134" s="14">
        <f>INDEX(Tabelle2!$D$11:$D$21,$E$134)</f>
        <v>0</v>
      </c>
      <c r="G134" s="62">
        <f t="shared" si="6"/>
        <v>0</v>
      </c>
      <c r="H134" s="62"/>
      <c r="I134" s="9"/>
      <c r="J134" s="9"/>
      <c r="K134" s="63">
        <f t="shared" si="7"/>
        <v>0</v>
      </c>
      <c r="L134" s="63"/>
      <c r="M134" s="9"/>
      <c r="N134" s="9"/>
    </row>
    <row r="135" spans="1:14" ht="17.25" customHeight="1">
      <c r="A135" s="24"/>
      <c r="B135" s="14">
        <v>10</v>
      </c>
      <c r="C135" s="50">
        <v>1</v>
      </c>
      <c r="D135" s="14">
        <f>INDEX(Tabelle2!$A$11:$A$21,$C$135)</f>
        <v>0</v>
      </c>
      <c r="E135" s="50">
        <v>1</v>
      </c>
      <c r="F135" s="14">
        <f>INDEX(Tabelle2!$D$11:$D$21,$E$135)</f>
        <v>0</v>
      </c>
      <c r="G135" s="62">
        <f t="shared" si="6"/>
        <v>0</v>
      </c>
      <c r="H135" s="62"/>
      <c r="I135" s="9"/>
      <c r="J135" s="9"/>
      <c r="K135" s="63">
        <f t="shared" si="7"/>
        <v>0</v>
      </c>
      <c r="L135" s="63"/>
      <c r="M135" s="9"/>
      <c r="N135" s="9"/>
    </row>
    <row r="136" spans="1:14" ht="17.25" customHeight="1">
      <c r="A136" s="24"/>
      <c r="B136" s="14">
        <v>11</v>
      </c>
      <c r="C136" s="50">
        <v>1</v>
      </c>
      <c r="D136" s="14">
        <f>INDEX(Tabelle2!$A$11:$A$21,$C$136)</f>
        <v>0</v>
      </c>
      <c r="E136" s="50">
        <v>1</v>
      </c>
      <c r="F136" s="14">
        <f>INDEX(Tabelle2!$D$11:$D$21,$E$136)</f>
        <v>0</v>
      </c>
      <c r="G136" s="62">
        <f t="shared" si="6"/>
        <v>0</v>
      </c>
      <c r="H136" s="62"/>
      <c r="I136" s="9"/>
      <c r="J136" s="9"/>
      <c r="K136" s="63">
        <f t="shared" si="7"/>
        <v>0</v>
      </c>
      <c r="L136" s="63"/>
      <c r="M136" s="9"/>
      <c r="N136" s="9"/>
    </row>
    <row r="137" spans="1:14" ht="17.25" customHeight="1">
      <c r="A137" s="24"/>
      <c r="B137" s="14">
        <v>12</v>
      </c>
      <c r="C137" s="50">
        <v>1</v>
      </c>
      <c r="D137" s="14">
        <f>INDEX(Tabelle2!$A$11:$A$21,$C$137)</f>
        <v>0</v>
      </c>
      <c r="E137" s="50">
        <v>1</v>
      </c>
      <c r="F137" s="14">
        <f>INDEX(Tabelle2!$D$11:$D$21,$E$137)</f>
        <v>0</v>
      </c>
      <c r="G137" s="62">
        <f t="shared" si="6"/>
        <v>0</v>
      </c>
      <c r="H137" s="62"/>
      <c r="I137" s="9"/>
      <c r="J137" s="9"/>
      <c r="K137" s="63">
        <f t="shared" si="7"/>
        <v>0</v>
      </c>
      <c r="L137" s="63"/>
      <c r="M137" s="9"/>
      <c r="N137" s="9"/>
    </row>
    <row r="138" spans="1:14" ht="17.25" customHeight="1">
      <c r="A138" s="24"/>
      <c r="B138" s="14">
        <v>13</v>
      </c>
      <c r="C138" s="50">
        <v>1</v>
      </c>
      <c r="D138" s="14">
        <f>INDEX(Tabelle2!$A$11:$A$21,$C$138)</f>
        <v>0</v>
      </c>
      <c r="E138" s="50">
        <v>1</v>
      </c>
      <c r="F138" s="14">
        <f>INDEX(Tabelle2!$D$11:$D$21,$E$138)</f>
        <v>0</v>
      </c>
      <c r="G138" s="62">
        <f t="shared" si="6"/>
        <v>0</v>
      </c>
      <c r="H138" s="62"/>
      <c r="I138" s="9"/>
      <c r="J138" s="9"/>
      <c r="K138" s="63">
        <f t="shared" si="7"/>
        <v>0</v>
      </c>
      <c r="L138" s="63"/>
      <c r="M138" s="9"/>
      <c r="N138" s="9"/>
    </row>
    <row r="139" spans="1:14" ht="17.25" customHeight="1">
      <c r="A139" s="24"/>
      <c r="B139" s="14">
        <v>14</v>
      </c>
      <c r="C139" s="50">
        <v>1</v>
      </c>
      <c r="D139" s="14">
        <f>INDEX(Tabelle2!$A$11:$A$21,$C$139)</f>
        <v>0</v>
      </c>
      <c r="E139" s="50">
        <v>1</v>
      </c>
      <c r="F139" s="14">
        <f>INDEX(Tabelle2!$D$11:$D$21,$E$139)</f>
        <v>0</v>
      </c>
      <c r="G139" s="62">
        <f t="shared" si="6"/>
        <v>0</v>
      </c>
      <c r="H139" s="62"/>
      <c r="I139" s="9"/>
      <c r="J139" s="9"/>
      <c r="K139" s="63">
        <f t="shared" si="7"/>
        <v>0</v>
      </c>
      <c r="L139" s="63"/>
      <c r="M139" s="9"/>
      <c r="N139" s="9"/>
    </row>
    <row r="140" spans="1:14" ht="17.25" customHeight="1">
      <c r="A140" s="24"/>
      <c r="B140" s="14">
        <v>15</v>
      </c>
      <c r="C140" s="50">
        <v>1</v>
      </c>
      <c r="D140" s="14">
        <f>INDEX(Tabelle2!$A$11:$A$21,$C$140)</f>
        <v>0</v>
      </c>
      <c r="E140" s="50">
        <v>1</v>
      </c>
      <c r="F140" s="14">
        <f>INDEX(Tabelle2!$D$11:$D$21,$E$140)</f>
        <v>0</v>
      </c>
      <c r="G140" s="62">
        <f t="shared" si="6"/>
        <v>0</v>
      </c>
      <c r="H140" s="62"/>
      <c r="I140" s="9"/>
      <c r="J140" s="9"/>
      <c r="K140" s="63">
        <f t="shared" si="7"/>
        <v>0</v>
      </c>
      <c r="L140" s="63"/>
      <c r="M140" s="9"/>
      <c r="N140" s="9"/>
    </row>
    <row r="141" spans="1:14" ht="17.25" customHeight="1">
      <c r="A141" s="24"/>
      <c r="B141" s="14">
        <v>16</v>
      </c>
      <c r="C141" s="50">
        <v>1</v>
      </c>
      <c r="D141" s="14">
        <f>INDEX(Tabelle2!$A$11:$A$21,$C$141)</f>
        <v>0</v>
      </c>
      <c r="E141" s="50">
        <v>1</v>
      </c>
      <c r="F141" s="14">
        <f>INDEX(Tabelle2!$D$11:$D$21,$E$141)</f>
        <v>0</v>
      </c>
      <c r="G141" s="62">
        <f t="shared" si="6"/>
        <v>0</v>
      </c>
      <c r="H141" s="62"/>
      <c r="I141" s="9"/>
      <c r="J141" s="9"/>
      <c r="K141" s="63">
        <f t="shared" si="7"/>
        <v>0</v>
      </c>
      <c r="L141" s="63"/>
      <c r="M141" s="9"/>
      <c r="N141" s="9"/>
    </row>
    <row r="142" spans="1:14" ht="17.25" customHeight="1">
      <c r="A142" s="24"/>
      <c r="B142" s="14">
        <v>17</v>
      </c>
      <c r="C142" s="50">
        <v>1</v>
      </c>
      <c r="D142" s="14">
        <f>INDEX(Tabelle2!$A$11:$A$21,$C$142)</f>
        <v>0</v>
      </c>
      <c r="E142" s="50">
        <v>1</v>
      </c>
      <c r="F142" s="14">
        <f>INDEX(Tabelle2!$D$11:$D$21,$E$142)</f>
        <v>0</v>
      </c>
      <c r="G142" s="62">
        <f t="shared" si="6"/>
        <v>0</v>
      </c>
      <c r="H142" s="62"/>
      <c r="I142" s="9"/>
      <c r="J142" s="9"/>
      <c r="K142" s="63">
        <f t="shared" si="7"/>
        <v>0</v>
      </c>
      <c r="L142" s="63"/>
      <c r="M142" s="9"/>
      <c r="N142" s="9"/>
    </row>
    <row r="143" spans="1:14" ht="17.25" customHeight="1">
      <c r="A143" s="24"/>
      <c r="B143" s="14">
        <v>18</v>
      </c>
      <c r="C143" s="50">
        <v>1</v>
      </c>
      <c r="D143" s="14">
        <f>INDEX(Tabelle2!$A$11:$A$21,$C$143)</f>
        <v>0</v>
      </c>
      <c r="E143" s="50">
        <v>1</v>
      </c>
      <c r="F143" s="14">
        <f>INDEX(Tabelle2!$D$11:$D$21,$E$143)</f>
        <v>0</v>
      </c>
      <c r="G143" s="62">
        <f t="shared" si="6"/>
        <v>0</v>
      </c>
      <c r="H143" s="62"/>
      <c r="I143" s="9"/>
      <c r="J143" s="9"/>
      <c r="K143" s="63">
        <f t="shared" si="7"/>
        <v>0</v>
      </c>
      <c r="L143" s="63"/>
      <c r="M143" s="9"/>
      <c r="N143" s="9"/>
    </row>
    <row r="144" spans="1:14" ht="17.25" customHeight="1">
      <c r="A144" s="24"/>
      <c r="B144" s="14">
        <v>19</v>
      </c>
      <c r="C144" s="50">
        <v>1</v>
      </c>
      <c r="D144" s="14">
        <f>INDEX(Tabelle2!$A$11:$A$21,$C$144)</f>
        <v>0</v>
      </c>
      <c r="E144" s="50">
        <v>1</v>
      </c>
      <c r="F144" s="14">
        <f>INDEX(Tabelle2!$D$11:$D$21,$E$144)</f>
        <v>0</v>
      </c>
      <c r="G144" s="62">
        <f t="shared" si="6"/>
        <v>0</v>
      </c>
      <c r="H144" s="62"/>
      <c r="I144" s="9"/>
      <c r="J144" s="9"/>
      <c r="K144" s="63">
        <f t="shared" si="7"/>
        <v>0</v>
      </c>
      <c r="L144" s="63"/>
      <c r="M144" s="9"/>
      <c r="N144" s="9"/>
    </row>
    <row r="145" spans="1:14" ht="17.25" customHeight="1">
      <c r="A145" s="24"/>
      <c r="B145" s="14">
        <v>20</v>
      </c>
      <c r="C145" s="50">
        <v>1</v>
      </c>
      <c r="D145" s="14">
        <f>INDEX(Tabelle2!$A$11:$A$21,$C$145)</f>
        <v>0</v>
      </c>
      <c r="E145" s="50">
        <v>1</v>
      </c>
      <c r="F145" s="14">
        <f>INDEX(Tabelle2!$D$11:$D$21,$E$145)</f>
        <v>0</v>
      </c>
      <c r="G145" s="62">
        <f t="shared" si="6"/>
        <v>0</v>
      </c>
      <c r="H145" s="62"/>
      <c r="I145" s="9"/>
      <c r="J145" s="9"/>
      <c r="K145" s="63">
        <f t="shared" si="7"/>
        <v>0</v>
      </c>
      <c r="L145" s="63"/>
      <c r="M145" s="9"/>
      <c r="N145" s="9"/>
    </row>
    <row r="146" spans="1:14" ht="15">
      <c r="A146" s="24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24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24"/>
      <c r="B148" s="24"/>
      <c r="C148" s="24"/>
      <c r="D148" s="24"/>
      <c r="E148" s="24"/>
      <c r="F148" s="24"/>
      <c r="G148" s="24"/>
      <c r="H148" s="24"/>
      <c r="I148" s="60" t="s">
        <v>40</v>
      </c>
      <c r="J148" s="61"/>
      <c r="K148" s="64">
        <f>SUM(K126:L147)</f>
        <v>0</v>
      </c>
      <c r="L148" s="65"/>
      <c r="M148" s="24"/>
      <c r="N148" s="24"/>
    </row>
    <row r="149" spans="1:14" ht="15">
      <c r="A149" s="24"/>
      <c r="B149" s="24"/>
      <c r="C149" s="24"/>
      <c r="D149" s="24"/>
      <c r="E149" s="24"/>
      <c r="F149" s="24"/>
      <c r="G149" s="24"/>
      <c r="H149" s="24"/>
      <c r="I149" s="34"/>
      <c r="J149" s="24"/>
      <c r="K149" s="35"/>
      <c r="L149" s="35"/>
      <c r="M149" s="24"/>
      <c r="N149" s="24"/>
    </row>
    <row r="150" spans="1:14" ht="15">
      <c r="A150" s="24"/>
      <c r="B150" s="24"/>
      <c r="C150" s="24"/>
      <c r="D150" s="24"/>
      <c r="E150" s="24"/>
      <c r="F150" s="24"/>
      <c r="G150" s="24"/>
      <c r="H150" s="24"/>
      <c r="I150" s="34"/>
      <c r="J150" s="24"/>
      <c r="K150" s="35"/>
      <c r="L150" s="35"/>
      <c r="M150" s="24"/>
      <c r="N150" s="24"/>
    </row>
    <row r="151" spans="1:14" ht="15">
      <c r="A151" s="24"/>
      <c r="B151" s="24"/>
      <c r="C151" s="24"/>
      <c r="D151" s="24"/>
      <c r="E151" s="24"/>
      <c r="F151" s="24"/>
      <c r="G151" s="24"/>
      <c r="H151" s="24"/>
      <c r="I151" s="34"/>
      <c r="J151" s="24"/>
      <c r="K151" s="35"/>
      <c r="L151" s="35"/>
      <c r="M151" s="24"/>
      <c r="N151" s="24"/>
    </row>
    <row r="152" spans="1:14" ht="15">
      <c r="A152" s="36"/>
      <c r="B152" s="36"/>
      <c r="C152" s="36"/>
      <c r="D152" s="36"/>
      <c r="E152" s="36"/>
      <c r="F152" s="36"/>
      <c r="G152" s="36"/>
      <c r="H152" s="36"/>
      <c r="I152" s="37"/>
      <c r="J152" s="36"/>
      <c r="K152" s="38"/>
      <c r="L152" s="38"/>
      <c r="M152" s="36"/>
      <c r="N152" s="36"/>
    </row>
    <row r="153" spans="1:14" ht="23.25">
      <c r="A153" s="36"/>
      <c r="B153" s="74" t="s">
        <v>55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36"/>
    </row>
    <row r="154" spans="1:14" ht="15">
      <c r="A154" s="36"/>
      <c r="B154" s="36"/>
      <c r="C154" s="36"/>
      <c r="D154" s="36"/>
      <c r="E154" s="36"/>
      <c r="F154" s="36"/>
      <c r="G154" s="36"/>
      <c r="H154" s="36"/>
      <c r="I154" s="37"/>
      <c r="J154" s="36"/>
      <c r="K154" s="38"/>
      <c r="L154" s="38"/>
      <c r="M154" s="36"/>
      <c r="N154" s="36"/>
    </row>
    <row r="155" spans="1:14" ht="15">
      <c r="A155" s="36"/>
      <c r="B155" s="36"/>
      <c r="C155" s="36"/>
      <c r="D155" s="36"/>
      <c r="E155" s="36"/>
      <c r="F155" s="36"/>
      <c r="G155" s="36"/>
      <c r="H155" s="36"/>
      <c r="I155" s="37"/>
      <c r="J155" s="36"/>
      <c r="K155" s="38"/>
      <c r="L155" s="38"/>
      <c r="M155" s="36"/>
      <c r="N155" s="36"/>
    </row>
    <row r="156" spans="1:14" ht="15">
      <c r="A156" s="17"/>
      <c r="B156" s="18"/>
      <c r="C156" s="17"/>
      <c r="D156" s="72" t="s">
        <v>52</v>
      </c>
      <c r="E156" s="72"/>
      <c r="F156" s="72" t="s">
        <v>53</v>
      </c>
      <c r="G156" s="72"/>
      <c r="H156" s="17"/>
      <c r="I156" s="76" t="s">
        <v>54</v>
      </c>
      <c r="J156" s="76"/>
      <c r="K156" s="76"/>
      <c r="L156" s="76"/>
      <c r="M156" s="17"/>
      <c r="N156" s="17"/>
    </row>
    <row r="157" spans="1:14" ht="15">
      <c r="A157" s="17"/>
      <c r="B157" s="18"/>
      <c r="C157" s="17"/>
      <c r="D157" s="23"/>
      <c r="E157" s="23"/>
      <c r="F157" s="23"/>
      <c r="G157" s="23"/>
      <c r="H157" s="17"/>
      <c r="I157" s="30"/>
      <c r="J157" s="30"/>
      <c r="K157" s="30"/>
      <c r="L157" s="30"/>
      <c r="M157" s="17"/>
      <c r="N157" s="17"/>
    </row>
    <row r="158" spans="1:14" ht="15">
      <c r="A158" s="17"/>
      <c r="B158" s="30" t="s">
        <v>28</v>
      </c>
      <c r="C158" s="17"/>
      <c r="D158" s="72">
        <f>H19</f>
        <v>0</v>
      </c>
      <c r="E158" s="72"/>
      <c r="F158" s="72">
        <f>K19</f>
        <v>0</v>
      </c>
      <c r="G158" s="72"/>
      <c r="H158" s="17"/>
      <c r="I158" s="73">
        <f>F158-D158</f>
        <v>0</v>
      </c>
      <c r="J158" s="73"/>
      <c r="K158" s="73"/>
      <c r="L158" s="73"/>
      <c r="M158" s="17"/>
      <c r="N158" s="17"/>
    </row>
    <row r="159" spans="1:14" ht="15">
      <c r="A159" s="17"/>
      <c r="B159" s="18"/>
      <c r="C159" s="17"/>
      <c r="D159" s="23"/>
      <c r="E159" s="23"/>
      <c r="F159" s="23"/>
      <c r="G159" s="23"/>
      <c r="H159" s="17"/>
      <c r="I159" s="41"/>
      <c r="J159" s="41"/>
      <c r="K159" s="41"/>
      <c r="L159" s="41"/>
      <c r="M159" s="17"/>
      <c r="N159" s="17"/>
    </row>
    <row r="160" spans="1:14" ht="15">
      <c r="A160" s="17"/>
      <c r="B160" s="30" t="s">
        <v>29</v>
      </c>
      <c r="C160" s="17"/>
      <c r="D160" s="72">
        <f>H22</f>
        <v>0</v>
      </c>
      <c r="E160" s="72"/>
      <c r="F160" s="72">
        <f>K22</f>
        <v>0</v>
      </c>
      <c r="G160" s="72"/>
      <c r="H160" s="17"/>
      <c r="I160" s="73">
        <f>F160-D160</f>
        <v>0</v>
      </c>
      <c r="J160" s="73"/>
      <c r="K160" s="73"/>
      <c r="L160" s="73"/>
      <c r="M160" s="17"/>
      <c r="N160" s="17"/>
    </row>
    <row r="161" spans="1:14" ht="15">
      <c r="A161" s="17"/>
      <c r="B161" s="18"/>
      <c r="C161" s="17"/>
      <c r="D161" s="23"/>
      <c r="E161" s="23"/>
      <c r="F161" s="23"/>
      <c r="G161" s="23"/>
      <c r="H161" s="17"/>
      <c r="I161" s="41"/>
      <c r="J161" s="41"/>
      <c r="K161" s="41"/>
      <c r="L161" s="41"/>
      <c r="M161" s="17"/>
      <c r="N161" s="17"/>
    </row>
    <row r="162" spans="1:14" ht="15">
      <c r="A162" s="17"/>
      <c r="B162" s="30" t="s">
        <v>30</v>
      </c>
      <c r="C162" s="17"/>
      <c r="D162" s="72">
        <f>H25</f>
        <v>0</v>
      </c>
      <c r="E162" s="72"/>
      <c r="F162" s="72">
        <f>K25</f>
        <v>0</v>
      </c>
      <c r="G162" s="72"/>
      <c r="H162" s="17"/>
      <c r="I162" s="73">
        <f>F162-D162</f>
        <v>0</v>
      </c>
      <c r="J162" s="73"/>
      <c r="K162" s="73"/>
      <c r="L162" s="73"/>
      <c r="M162" s="17"/>
      <c r="N162" s="17"/>
    </row>
    <row r="163" spans="1:14" ht="15">
      <c r="A163" s="17"/>
      <c r="B163" s="18"/>
      <c r="C163" s="17"/>
      <c r="D163" s="23"/>
      <c r="E163" s="23"/>
      <c r="F163" s="23"/>
      <c r="G163" s="23"/>
      <c r="H163" s="17"/>
      <c r="I163" s="41"/>
      <c r="J163" s="41"/>
      <c r="K163" s="41"/>
      <c r="L163" s="41"/>
      <c r="M163" s="17"/>
      <c r="N163" s="17"/>
    </row>
    <row r="164" spans="1:14" ht="15">
      <c r="A164" s="17"/>
      <c r="B164" s="30" t="s">
        <v>31</v>
      </c>
      <c r="C164" s="17"/>
      <c r="D164" s="72">
        <f>H28</f>
        <v>0</v>
      </c>
      <c r="E164" s="72"/>
      <c r="F164" s="72">
        <f>K28</f>
        <v>0</v>
      </c>
      <c r="G164" s="72"/>
      <c r="H164" s="17"/>
      <c r="I164" s="73">
        <f>F164-D164</f>
        <v>0</v>
      </c>
      <c r="J164" s="73"/>
      <c r="K164" s="73"/>
      <c r="L164" s="73"/>
      <c r="M164" s="17"/>
      <c r="N164" s="17"/>
    </row>
    <row r="165" spans="1:14" ht="15">
      <c r="A165" s="17"/>
      <c r="B165" s="18"/>
      <c r="C165" s="17"/>
      <c r="D165" s="23"/>
      <c r="E165" s="23"/>
      <c r="F165" s="23"/>
      <c r="G165" s="23"/>
      <c r="H165" s="17"/>
      <c r="I165" s="17"/>
      <c r="J165" s="17"/>
      <c r="K165" s="17"/>
      <c r="L165" s="17"/>
      <c r="M165" s="17"/>
      <c r="N165" s="17"/>
    </row>
    <row r="166" spans="1:14" ht="15">
      <c r="A166" s="17"/>
      <c r="B166" s="18"/>
      <c r="C166" s="17"/>
      <c r="D166" s="23"/>
      <c r="E166" s="23"/>
      <c r="F166" s="23"/>
      <c r="G166" s="23"/>
      <c r="H166" s="17"/>
      <c r="I166" s="17"/>
      <c r="J166" s="17"/>
      <c r="K166" s="17"/>
      <c r="L166" s="17"/>
      <c r="M166" s="17"/>
      <c r="N166" s="17"/>
    </row>
    <row r="167" spans="1:14" ht="18.75">
      <c r="A167" s="17"/>
      <c r="B167" s="75" t="str">
        <f>IF(MIN(I158,I160,I162,I164)&lt;0,Tabelle2!G5,Tabelle2!G4)</f>
        <v>Herzlichen Glückwunsch - Ihr Unternehmen ist mit einer ausreichenden Anzahl an Feuerlöschern ausgestattet!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17"/>
    </row>
    <row r="168" spans="1:14" ht="15">
      <c r="A168" s="17"/>
      <c r="B168" s="18"/>
      <c r="C168" s="17"/>
      <c r="D168" s="23"/>
      <c r="E168" s="23"/>
      <c r="F168" s="23"/>
      <c r="G168" s="23"/>
      <c r="H168" s="17"/>
      <c r="I168" s="17"/>
      <c r="J168" s="17"/>
      <c r="K168" s="17"/>
      <c r="L168" s="17"/>
      <c r="M168" s="17"/>
      <c r="N168" s="17"/>
    </row>
    <row r="170" ht="17.25">
      <c r="C170" s="29"/>
    </row>
  </sheetData>
  <sheetProtection selectLockedCells="1"/>
  <mergeCells count="200">
    <mergeCell ref="B167:M167"/>
    <mergeCell ref="I156:L156"/>
    <mergeCell ref="D158:E158"/>
    <mergeCell ref="F158:G158"/>
    <mergeCell ref="I158:L158"/>
    <mergeCell ref="D160:E160"/>
    <mergeCell ref="F160:G160"/>
    <mergeCell ref="I160:L160"/>
    <mergeCell ref="D162:E162"/>
    <mergeCell ref="F162:G162"/>
    <mergeCell ref="K54:L54"/>
    <mergeCell ref="K58:L58"/>
    <mergeCell ref="D164:E164"/>
    <mergeCell ref="F164:G164"/>
    <mergeCell ref="I164:L164"/>
    <mergeCell ref="B153:M153"/>
    <mergeCell ref="I162:L162"/>
    <mergeCell ref="D156:E156"/>
    <mergeCell ref="F156:G156"/>
    <mergeCell ref="G67:H67"/>
    <mergeCell ref="K67:L67"/>
    <mergeCell ref="K50:L50"/>
    <mergeCell ref="G51:H51"/>
    <mergeCell ref="K51:L51"/>
    <mergeCell ref="G55:H55"/>
    <mergeCell ref="K55:L55"/>
    <mergeCell ref="G52:H52"/>
    <mergeCell ref="K52:L52"/>
    <mergeCell ref="G53:H53"/>
    <mergeCell ref="G35:H35"/>
    <mergeCell ref="G49:H49"/>
    <mergeCell ref="K49:L49"/>
    <mergeCell ref="K65:L65"/>
    <mergeCell ref="G66:H66"/>
    <mergeCell ref="K66:L66"/>
    <mergeCell ref="G50:H50"/>
    <mergeCell ref="G65:H65"/>
    <mergeCell ref="K53:L53"/>
    <mergeCell ref="G54:H54"/>
    <mergeCell ref="K36:L36"/>
    <mergeCell ref="K37:L37"/>
    <mergeCell ref="K38:L38"/>
    <mergeCell ref="K13:L13"/>
    <mergeCell ref="K19:L19"/>
    <mergeCell ref="K22:L22"/>
    <mergeCell ref="K25:L25"/>
    <mergeCell ref="K28:L28"/>
    <mergeCell ref="G39:H39"/>
    <mergeCell ref="G40:H40"/>
    <mergeCell ref="G44:H44"/>
    <mergeCell ref="G47:H47"/>
    <mergeCell ref="B7:M7"/>
    <mergeCell ref="B9:M9"/>
    <mergeCell ref="B11:I11"/>
    <mergeCell ref="K11:M11"/>
    <mergeCell ref="B14:C14"/>
    <mergeCell ref="K35:L35"/>
    <mergeCell ref="K30:L30"/>
    <mergeCell ref="K47:L47"/>
    <mergeCell ref="G48:H48"/>
    <mergeCell ref="K48:L48"/>
    <mergeCell ref="K44:L44"/>
    <mergeCell ref="G45:H45"/>
    <mergeCell ref="K45:L45"/>
    <mergeCell ref="G46:H46"/>
    <mergeCell ref="K46:L46"/>
    <mergeCell ref="K40:L40"/>
    <mergeCell ref="K39:L39"/>
    <mergeCell ref="G43:H43"/>
    <mergeCell ref="K43:L43"/>
    <mergeCell ref="G36:H36"/>
    <mergeCell ref="G37:H37"/>
    <mergeCell ref="G38:H38"/>
    <mergeCell ref="G41:H41"/>
    <mergeCell ref="K41:L41"/>
    <mergeCell ref="G42:H42"/>
    <mergeCell ref="K42:L42"/>
    <mergeCell ref="K68:L68"/>
    <mergeCell ref="G69:H69"/>
    <mergeCell ref="K69:L69"/>
    <mergeCell ref="G70:H70"/>
    <mergeCell ref="K70:L70"/>
    <mergeCell ref="G68:H68"/>
    <mergeCell ref="G74:H74"/>
    <mergeCell ref="G77:H77"/>
    <mergeCell ref="K71:L71"/>
    <mergeCell ref="G72:H72"/>
    <mergeCell ref="K72:L72"/>
    <mergeCell ref="G73:H73"/>
    <mergeCell ref="K73:L73"/>
    <mergeCell ref="G71:H71"/>
    <mergeCell ref="K77:L77"/>
    <mergeCell ref="G78:H78"/>
    <mergeCell ref="K78:L78"/>
    <mergeCell ref="G79:H79"/>
    <mergeCell ref="K79:L79"/>
    <mergeCell ref="K74:L74"/>
    <mergeCell ref="G75:H75"/>
    <mergeCell ref="K75:L75"/>
    <mergeCell ref="G76:H76"/>
    <mergeCell ref="K76:L76"/>
    <mergeCell ref="K85:L85"/>
    <mergeCell ref="K80:L80"/>
    <mergeCell ref="G81:H81"/>
    <mergeCell ref="K81:L81"/>
    <mergeCell ref="G82:H82"/>
    <mergeCell ref="K82:L82"/>
    <mergeCell ref="G80:H80"/>
    <mergeCell ref="K88:L88"/>
    <mergeCell ref="G95:H95"/>
    <mergeCell ref="K95:L95"/>
    <mergeCell ref="G96:H96"/>
    <mergeCell ref="K96:L96"/>
    <mergeCell ref="G83:H83"/>
    <mergeCell ref="K83:L83"/>
    <mergeCell ref="G84:H84"/>
    <mergeCell ref="K84:L84"/>
    <mergeCell ref="G85:H85"/>
    <mergeCell ref="G97:H97"/>
    <mergeCell ref="K97:L97"/>
    <mergeCell ref="G98:H98"/>
    <mergeCell ref="K98:L98"/>
    <mergeCell ref="G99:H99"/>
    <mergeCell ref="K99:L99"/>
    <mergeCell ref="G100:H100"/>
    <mergeCell ref="K100:L100"/>
    <mergeCell ref="G101:H101"/>
    <mergeCell ref="K101:L101"/>
    <mergeCell ref="G102:H102"/>
    <mergeCell ref="K102:L102"/>
    <mergeCell ref="G103:H103"/>
    <mergeCell ref="K103:L103"/>
    <mergeCell ref="G104:H104"/>
    <mergeCell ref="K104:L104"/>
    <mergeCell ref="G105:H105"/>
    <mergeCell ref="K105:L105"/>
    <mergeCell ref="G106:H106"/>
    <mergeCell ref="K106:L106"/>
    <mergeCell ref="G107:H107"/>
    <mergeCell ref="K107:L107"/>
    <mergeCell ref="G108:H108"/>
    <mergeCell ref="K108:L108"/>
    <mergeCell ref="G109:H109"/>
    <mergeCell ref="K109:L109"/>
    <mergeCell ref="G110:H110"/>
    <mergeCell ref="K110:L110"/>
    <mergeCell ref="G111:H111"/>
    <mergeCell ref="K111:L111"/>
    <mergeCell ref="G112:H112"/>
    <mergeCell ref="K112:L112"/>
    <mergeCell ref="G113:H113"/>
    <mergeCell ref="K113:L113"/>
    <mergeCell ref="G114:H114"/>
    <mergeCell ref="K114:L114"/>
    <mergeCell ref="G129:H129"/>
    <mergeCell ref="K129:L129"/>
    <mergeCell ref="G130:H130"/>
    <mergeCell ref="G115:H115"/>
    <mergeCell ref="K115:L115"/>
    <mergeCell ref="K118:L118"/>
    <mergeCell ref="G125:H125"/>
    <mergeCell ref="K125:L125"/>
    <mergeCell ref="K145:L145"/>
    <mergeCell ref="K130:L130"/>
    <mergeCell ref="G131:H131"/>
    <mergeCell ref="K131:L131"/>
    <mergeCell ref="G126:H126"/>
    <mergeCell ref="K126:L126"/>
    <mergeCell ref="G127:H127"/>
    <mergeCell ref="K127:L127"/>
    <mergeCell ref="G128:H128"/>
    <mergeCell ref="K128:L128"/>
    <mergeCell ref="G138:H138"/>
    <mergeCell ref="K138:L138"/>
    <mergeCell ref="G139:H139"/>
    <mergeCell ref="K139:L139"/>
    <mergeCell ref="G140:H140"/>
    <mergeCell ref="K140:L140"/>
    <mergeCell ref="K148:L148"/>
    <mergeCell ref="G141:H141"/>
    <mergeCell ref="K141:L141"/>
    <mergeCell ref="G142:H142"/>
    <mergeCell ref="K142:L142"/>
    <mergeCell ref="G143:H143"/>
    <mergeCell ref="K143:L143"/>
    <mergeCell ref="G144:H144"/>
    <mergeCell ref="K144:L144"/>
    <mergeCell ref="G145:H145"/>
    <mergeCell ref="G132:H132"/>
    <mergeCell ref="K132:L132"/>
    <mergeCell ref="G133:H133"/>
    <mergeCell ref="K133:L133"/>
    <mergeCell ref="G134:H134"/>
    <mergeCell ref="K134:L134"/>
    <mergeCell ref="G135:H135"/>
    <mergeCell ref="K135:L135"/>
    <mergeCell ref="G136:H136"/>
    <mergeCell ref="K136:L136"/>
    <mergeCell ref="G137:H137"/>
    <mergeCell ref="K137:L137"/>
  </mergeCells>
  <printOptions/>
  <pageMargins left="0.7" right="0.7604166666666666" top="0.787401575" bottom="0.787401575" header="0.3" footer="0.3"/>
  <pageSetup horizontalDpi="600" verticalDpi="600" orientation="landscape" paperSize="9" r:id="rId3"/>
  <headerFooter>
    <oddHeader>&amp;R&amp;G</oddHeader>
    <oddFooter>&amp;C&amp;"-,Fett"&amp;10Lars Hohmann - Fachkraft für Arbeitssicherheit - Mittweidaer Straße 49, 09249 Taura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1">
      <selection activeCell="I20" sqref="I20"/>
    </sheetView>
  </sheetViews>
  <sheetFormatPr defaultColWidth="11.421875" defaultRowHeight="15"/>
  <sheetData>
    <row r="1" spans="1:15" ht="15">
      <c r="A1" s="8" t="s">
        <v>5</v>
      </c>
      <c r="F1" s="20"/>
      <c r="G1" s="45" t="s">
        <v>45</v>
      </c>
      <c r="H1" s="46"/>
      <c r="I1" s="46"/>
      <c r="J1" s="46"/>
      <c r="K1" s="46"/>
      <c r="L1" s="46"/>
      <c r="M1" s="46"/>
      <c r="N1" s="46"/>
      <c r="O1" s="47"/>
    </row>
    <row r="2" spans="6:15" ht="15">
      <c r="F2" s="20"/>
      <c r="G2" s="48"/>
      <c r="H2" s="42"/>
      <c r="I2" s="42"/>
      <c r="J2" s="42"/>
      <c r="K2" s="42"/>
      <c r="L2" s="42"/>
      <c r="M2" s="42"/>
      <c r="N2" s="42"/>
      <c r="O2" s="20"/>
    </row>
    <row r="3" spans="6:15" ht="15">
      <c r="F3" s="20"/>
      <c r="G3" s="48"/>
      <c r="H3" s="42"/>
      <c r="I3" s="42"/>
      <c r="J3" s="42"/>
      <c r="K3" s="42"/>
      <c r="L3" s="42"/>
      <c r="M3" s="42"/>
      <c r="N3" s="42"/>
      <c r="O3" s="20"/>
    </row>
    <row r="4" spans="1:15" ht="15">
      <c r="A4" t="s">
        <v>6</v>
      </c>
      <c r="F4" s="20"/>
      <c r="G4" s="48" t="s">
        <v>44</v>
      </c>
      <c r="H4" s="42"/>
      <c r="I4" s="42"/>
      <c r="J4" s="42"/>
      <c r="K4" s="42"/>
      <c r="L4" s="42"/>
      <c r="M4" s="42"/>
      <c r="N4" s="42"/>
      <c r="O4" s="20"/>
    </row>
    <row r="5" spans="1:15" ht="15">
      <c r="A5" t="s">
        <v>7</v>
      </c>
      <c r="F5" s="20"/>
      <c r="G5" s="59" t="s">
        <v>43</v>
      </c>
      <c r="H5" s="42"/>
      <c r="I5" s="42"/>
      <c r="J5" s="42"/>
      <c r="K5" s="42"/>
      <c r="L5" s="42"/>
      <c r="M5" s="42"/>
      <c r="N5" s="42"/>
      <c r="O5" s="20"/>
    </row>
    <row r="6" spans="1:15" ht="15">
      <c r="A6" t="s">
        <v>42</v>
      </c>
      <c r="F6" s="20"/>
      <c r="G6" s="48"/>
      <c r="H6" s="42"/>
      <c r="I6" s="42"/>
      <c r="J6" s="42"/>
      <c r="K6" s="42"/>
      <c r="L6" s="42"/>
      <c r="M6" s="42"/>
      <c r="N6" s="42"/>
      <c r="O6" s="20"/>
    </row>
    <row r="7" spans="6:15" ht="15">
      <c r="F7" s="20"/>
      <c r="G7" s="48"/>
      <c r="H7" s="42"/>
      <c r="I7" s="42"/>
      <c r="J7" s="42"/>
      <c r="K7" s="42"/>
      <c r="L7" s="42"/>
      <c r="M7" s="42"/>
      <c r="N7" s="42"/>
      <c r="O7" s="20"/>
    </row>
    <row r="8" spans="6:15" ht="15">
      <c r="F8" s="20"/>
      <c r="G8" s="48"/>
      <c r="H8" s="42"/>
      <c r="I8" s="42"/>
      <c r="J8" s="42"/>
      <c r="K8" s="42"/>
      <c r="L8" s="42"/>
      <c r="M8" s="42"/>
      <c r="N8" s="42"/>
      <c r="O8" s="20"/>
    </row>
    <row r="9" spans="1:15" ht="15">
      <c r="A9" s="21"/>
      <c r="B9" s="21"/>
      <c r="C9" s="21"/>
      <c r="D9" s="21"/>
      <c r="E9" s="21"/>
      <c r="F9" s="22"/>
      <c r="G9" s="44"/>
      <c r="H9" s="21"/>
      <c r="I9" s="21"/>
      <c r="J9" s="21"/>
      <c r="K9" s="21"/>
      <c r="L9" s="21"/>
      <c r="M9" s="21"/>
      <c r="N9" s="21"/>
      <c r="O9" s="22"/>
    </row>
    <row r="10" spans="1:15" ht="15">
      <c r="A10" s="8" t="s">
        <v>27</v>
      </c>
      <c r="F10" s="20"/>
      <c r="G10" s="45" t="s">
        <v>47</v>
      </c>
      <c r="H10" s="46"/>
      <c r="I10" s="46"/>
      <c r="J10" s="46"/>
      <c r="K10" s="46"/>
      <c r="L10" s="46"/>
      <c r="M10" s="46"/>
      <c r="N10" s="46"/>
      <c r="O10" s="47"/>
    </row>
    <row r="11" spans="6:15" ht="15">
      <c r="F11" s="20"/>
      <c r="G11" s="48"/>
      <c r="H11" s="42"/>
      <c r="I11" s="42"/>
      <c r="J11" s="42"/>
      <c r="K11" s="42"/>
      <c r="L11" s="42"/>
      <c r="M11" s="42"/>
      <c r="N11" s="42"/>
      <c r="O11" s="20"/>
    </row>
    <row r="12" spans="1:15" ht="15">
      <c r="A12" s="2">
        <v>1</v>
      </c>
      <c r="B12" s="2" t="s">
        <v>10</v>
      </c>
      <c r="C12" s="2"/>
      <c r="D12" s="2">
        <v>1</v>
      </c>
      <c r="E12" s="2" t="s">
        <v>18</v>
      </c>
      <c r="F12" s="20"/>
      <c r="G12" s="48" t="s">
        <v>48</v>
      </c>
      <c r="H12" s="42"/>
      <c r="I12" s="42"/>
      <c r="J12" s="42"/>
      <c r="K12" s="42"/>
      <c r="L12" s="42"/>
      <c r="M12" s="42"/>
      <c r="N12" s="42"/>
      <c r="O12" s="20"/>
    </row>
    <row r="13" spans="1:15" ht="15">
      <c r="A13" s="2">
        <v>2</v>
      </c>
      <c r="B13" s="2" t="s">
        <v>11</v>
      </c>
      <c r="C13" s="2"/>
      <c r="D13" s="2">
        <v>2</v>
      </c>
      <c r="E13" s="2" t="s">
        <v>19</v>
      </c>
      <c r="F13" s="20"/>
      <c r="G13" s="48" t="s">
        <v>49</v>
      </c>
      <c r="H13" s="42"/>
      <c r="I13" s="42"/>
      <c r="J13" s="42"/>
      <c r="K13" s="42"/>
      <c r="L13" s="42"/>
      <c r="M13" s="42"/>
      <c r="N13" s="42"/>
      <c r="O13" s="20"/>
    </row>
    <row r="14" spans="1:15" ht="15">
      <c r="A14" s="2"/>
      <c r="B14" s="2"/>
      <c r="C14" s="2"/>
      <c r="D14" s="2">
        <v>3</v>
      </c>
      <c r="E14" s="2" t="s">
        <v>20</v>
      </c>
      <c r="F14" s="20"/>
      <c r="G14" s="44"/>
      <c r="H14" s="21"/>
      <c r="I14" s="21"/>
      <c r="J14" s="21"/>
      <c r="K14" s="21"/>
      <c r="L14" s="21"/>
      <c r="M14" s="21"/>
      <c r="N14" s="21"/>
      <c r="O14" s="22"/>
    </row>
    <row r="15" spans="1:6" ht="15">
      <c r="A15" s="2">
        <v>4</v>
      </c>
      <c r="B15" s="2" t="s">
        <v>12</v>
      </c>
      <c r="C15" s="2"/>
      <c r="D15" s="2">
        <v>4</v>
      </c>
      <c r="E15" s="2" t="s">
        <v>21</v>
      </c>
      <c r="F15" s="20"/>
    </row>
    <row r="16" spans="1:6" ht="15">
      <c r="A16" s="2"/>
      <c r="B16" s="2"/>
      <c r="C16" s="2"/>
      <c r="D16" s="2">
        <v>5</v>
      </c>
      <c r="E16" s="2" t="s">
        <v>22</v>
      </c>
      <c r="F16" s="20"/>
    </row>
    <row r="17" spans="1:6" ht="15">
      <c r="A17" s="2">
        <v>6</v>
      </c>
      <c r="B17" s="2" t="s">
        <v>13</v>
      </c>
      <c r="C17" s="2"/>
      <c r="D17" s="2">
        <v>6</v>
      </c>
      <c r="E17" s="2" t="s">
        <v>23</v>
      </c>
      <c r="F17" s="20"/>
    </row>
    <row r="18" spans="1:6" ht="15">
      <c r="A18" s="2">
        <v>9</v>
      </c>
      <c r="B18" s="2" t="s">
        <v>14</v>
      </c>
      <c r="C18" s="2"/>
      <c r="D18" s="2">
        <v>9</v>
      </c>
      <c r="E18" s="2" t="s">
        <v>24</v>
      </c>
      <c r="F18" s="20"/>
    </row>
    <row r="19" spans="1:6" ht="15">
      <c r="A19" s="2">
        <v>10</v>
      </c>
      <c r="B19" s="2" t="s">
        <v>15</v>
      </c>
      <c r="C19" s="2"/>
      <c r="D19" s="2">
        <v>10</v>
      </c>
      <c r="E19" s="2"/>
      <c r="F19" s="20"/>
    </row>
    <row r="20" spans="1:6" ht="15">
      <c r="A20" s="2">
        <v>12</v>
      </c>
      <c r="B20" s="2" t="s">
        <v>16</v>
      </c>
      <c r="C20" s="2"/>
      <c r="D20" s="2">
        <v>12</v>
      </c>
      <c r="E20" s="2" t="s">
        <v>25</v>
      </c>
      <c r="F20" s="20"/>
    </row>
    <row r="21" spans="1:6" ht="15">
      <c r="A21" s="2">
        <v>15</v>
      </c>
      <c r="B21" s="2" t="s">
        <v>17</v>
      </c>
      <c r="C21" s="2"/>
      <c r="D21" s="2">
        <v>15</v>
      </c>
      <c r="E21" s="2" t="s">
        <v>26</v>
      </c>
      <c r="F21" s="20"/>
    </row>
    <row r="22" spans="1:6" ht="15">
      <c r="A22" s="21"/>
      <c r="B22" s="21"/>
      <c r="C22" s="21"/>
      <c r="D22" s="21"/>
      <c r="E22" s="21"/>
      <c r="F22" s="22"/>
    </row>
    <row r="23" spans="1:6" ht="15.75" thickBot="1">
      <c r="A23" s="8" t="s">
        <v>32</v>
      </c>
      <c r="F23" s="20"/>
    </row>
    <row r="24" spans="1:6" ht="15">
      <c r="A24" s="2">
        <v>0</v>
      </c>
      <c r="B24" s="2">
        <v>0</v>
      </c>
      <c r="D24" s="77" t="s">
        <v>61</v>
      </c>
      <c r="E24" s="78"/>
      <c r="F24" s="79"/>
    </row>
    <row r="25" spans="1:6" ht="15">
      <c r="A25" s="2">
        <v>50</v>
      </c>
      <c r="B25" s="2">
        <v>6</v>
      </c>
      <c r="D25" s="51"/>
      <c r="E25" s="42"/>
      <c r="F25" s="52"/>
    </row>
    <row r="26" spans="1:6" ht="15">
      <c r="A26" s="2">
        <v>100</v>
      </c>
      <c r="B26" s="2">
        <v>9</v>
      </c>
      <c r="D26" s="51"/>
      <c r="E26" s="42"/>
      <c r="F26" s="52"/>
    </row>
    <row r="27" spans="1:6" ht="15">
      <c r="A27" s="2">
        <v>200</v>
      </c>
      <c r="B27" s="2">
        <v>12</v>
      </c>
      <c r="D27" s="51"/>
      <c r="E27" s="53">
        <f>IF(Tabelle1!B19&gt;50,(ROUNDUP(Tabelle1!B19,-2)),50)</f>
        <v>50</v>
      </c>
      <c r="F27" s="52"/>
    </row>
    <row r="28" spans="1:6" ht="15">
      <c r="A28" s="2">
        <v>300</v>
      </c>
      <c r="B28" s="2">
        <v>15</v>
      </c>
      <c r="D28" s="51"/>
      <c r="E28" s="42"/>
      <c r="F28" s="52"/>
    </row>
    <row r="29" spans="1:6" ht="15">
      <c r="A29" s="2">
        <v>400</v>
      </c>
      <c r="B29" s="2">
        <v>18</v>
      </c>
      <c r="D29" s="51"/>
      <c r="E29" s="42">
        <f>LOOKUP(E27,A24:A71,B24:B71)</f>
        <v>6</v>
      </c>
      <c r="F29" s="52"/>
    </row>
    <row r="30" spans="1:6" ht="15">
      <c r="A30" s="2">
        <v>500</v>
      </c>
      <c r="B30" s="2">
        <v>21</v>
      </c>
      <c r="D30" s="51"/>
      <c r="E30" s="42"/>
      <c r="F30" s="52"/>
    </row>
    <row r="31" spans="1:6" ht="15">
      <c r="A31" s="2">
        <v>600</v>
      </c>
      <c r="B31" s="2">
        <v>24</v>
      </c>
      <c r="D31" s="51"/>
      <c r="E31" s="42">
        <f>ROUNDUP(((E27-1000)/250),0)</f>
        <v>-4</v>
      </c>
      <c r="F31" s="52"/>
    </row>
    <row r="32" spans="1:6" ht="15">
      <c r="A32" s="2">
        <v>700</v>
      </c>
      <c r="B32" s="2">
        <v>27</v>
      </c>
      <c r="D32" s="51"/>
      <c r="E32" s="42"/>
      <c r="F32" s="52"/>
    </row>
    <row r="33" spans="1:6" ht="15.75" thickBot="1">
      <c r="A33" s="2">
        <v>800</v>
      </c>
      <c r="B33" s="2">
        <v>30</v>
      </c>
      <c r="D33" s="54"/>
      <c r="E33" s="56">
        <f>IF(E27&lt;1001,E29,(36+(E31*6)))</f>
        <v>6</v>
      </c>
      <c r="F33" s="55"/>
    </row>
    <row r="34" spans="1:6" ht="15">
      <c r="A34" s="2">
        <v>900</v>
      </c>
      <c r="B34" s="2">
        <v>33</v>
      </c>
      <c r="D34" s="77" t="s">
        <v>62</v>
      </c>
      <c r="E34" s="78"/>
      <c r="F34" s="79"/>
    </row>
    <row r="35" spans="1:6" ht="15">
      <c r="A35" s="2">
        <v>1000</v>
      </c>
      <c r="B35" s="2">
        <v>36</v>
      </c>
      <c r="D35" s="51"/>
      <c r="E35" s="42"/>
      <c r="F35" s="52"/>
    </row>
    <row r="36" spans="1:6" ht="15">
      <c r="A36" s="2">
        <f>A35+250</f>
        <v>1250</v>
      </c>
      <c r="B36" s="2">
        <f>B35+6</f>
        <v>42</v>
      </c>
      <c r="D36" s="51"/>
      <c r="E36" s="42"/>
      <c r="F36" s="52"/>
    </row>
    <row r="37" spans="1:6" ht="15">
      <c r="A37" s="2">
        <f aca="true" t="shared" si="0" ref="A37:A71">A36+250</f>
        <v>1500</v>
      </c>
      <c r="B37" s="2">
        <f aca="true" t="shared" si="1" ref="B37:B71">B36+6</f>
        <v>48</v>
      </c>
      <c r="D37" s="51"/>
      <c r="E37" s="53">
        <f>IF(Tabelle1!B22&gt;50,(ROUNDUP(Tabelle1!B22,-2)),50)</f>
        <v>50</v>
      </c>
      <c r="F37" s="52"/>
    </row>
    <row r="38" spans="1:6" ht="15">
      <c r="A38" s="2">
        <f t="shared" si="0"/>
        <v>1750</v>
      </c>
      <c r="B38" s="2">
        <f t="shared" si="1"/>
        <v>54</v>
      </c>
      <c r="D38" s="51"/>
      <c r="E38" s="42"/>
      <c r="F38" s="52"/>
    </row>
    <row r="39" spans="1:6" ht="15">
      <c r="A39" s="2">
        <f t="shared" si="0"/>
        <v>2000</v>
      </c>
      <c r="B39" s="2">
        <f t="shared" si="1"/>
        <v>60</v>
      </c>
      <c r="D39" s="51"/>
      <c r="E39" s="42">
        <f>LOOKUP(E37,A24:A71,B24:B71)</f>
        <v>6</v>
      </c>
      <c r="F39" s="52"/>
    </row>
    <row r="40" spans="1:6" ht="15">
      <c r="A40" s="2">
        <f t="shared" si="0"/>
        <v>2250</v>
      </c>
      <c r="B40" s="2">
        <f t="shared" si="1"/>
        <v>66</v>
      </c>
      <c r="D40" s="51"/>
      <c r="E40" s="42"/>
      <c r="F40" s="52"/>
    </row>
    <row r="41" spans="1:6" ht="15">
      <c r="A41" s="2">
        <f t="shared" si="0"/>
        <v>2500</v>
      </c>
      <c r="B41" s="2">
        <f t="shared" si="1"/>
        <v>72</v>
      </c>
      <c r="D41" s="51"/>
      <c r="E41" s="42">
        <f>ROUNDUP(((E37-1000)/250),0)</f>
        <v>-4</v>
      </c>
      <c r="F41" s="52"/>
    </row>
    <row r="42" spans="1:6" ht="15">
      <c r="A42" s="2">
        <f t="shared" si="0"/>
        <v>2750</v>
      </c>
      <c r="B42" s="2">
        <f t="shared" si="1"/>
        <v>78</v>
      </c>
      <c r="D42" s="51"/>
      <c r="E42" s="42"/>
      <c r="F42" s="52"/>
    </row>
    <row r="43" spans="1:6" ht="15.75" thickBot="1">
      <c r="A43" s="2">
        <f t="shared" si="0"/>
        <v>3000</v>
      </c>
      <c r="B43" s="2">
        <f t="shared" si="1"/>
        <v>84</v>
      </c>
      <c r="D43" s="54"/>
      <c r="E43" s="56">
        <f>IF(E37&lt;1001,E39,(36+(E41*6)))</f>
        <v>6</v>
      </c>
      <c r="F43" s="55"/>
    </row>
    <row r="44" spans="1:6" ht="15">
      <c r="A44" s="2">
        <f t="shared" si="0"/>
        <v>3250</v>
      </c>
      <c r="B44" s="2">
        <f t="shared" si="1"/>
        <v>90</v>
      </c>
      <c r="D44" s="77" t="s">
        <v>63</v>
      </c>
      <c r="E44" s="78"/>
      <c r="F44" s="79"/>
    </row>
    <row r="45" spans="1:6" ht="15">
      <c r="A45" s="2">
        <f t="shared" si="0"/>
        <v>3500</v>
      </c>
      <c r="B45" s="2">
        <f t="shared" si="1"/>
        <v>96</v>
      </c>
      <c r="D45" s="51"/>
      <c r="E45" s="42"/>
      <c r="F45" s="52"/>
    </row>
    <row r="46" spans="1:6" ht="15">
      <c r="A46" s="2">
        <f t="shared" si="0"/>
        <v>3750</v>
      </c>
      <c r="B46" s="2">
        <f t="shared" si="1"/>
        <v>102</v>
      </c>
      <c r="D46" s="51"/>
      <c r="E46" s="42"/>
      <c r="F46" s="52"/>
    </row>
    <row r="47" spans="1:6" ht="15">
      <c r="A47" s="2">
        <f t="shared" si="0"/>
        <v>4000</v>
      </c>
      <c r="B47" s="2">
        <f t="shared" si="1"/>
        <v>108</v>
      </c>
      <c r="D47" s="51"/>
      <c r="E47" s="53">
        <f>IF(Tabelle1!B25&gt;50,(ROUNDUP(Tabelle1!B25,-2)),50)</f>
        <v>50</v>
      </c>
      <c r="F47" s="52"/>
    </row>
    <row r="48" spans="1:6" ht="15">
      <c r="A48" s="2">
        <f t="shared" si="0"/>
        <v>4250</v>
      </c>
      <c r="B48" s="2">
        <f t="shared" si="1"/>
        <v>114</v>
      </c>
      <c r="D48" s="51"/>
      <c r="E48" s="42"/>
      <c r="F48" s="52"/>
    </row>
    <row r="49" spans="1:6" ht="15">
      <c r="A49" s="2">
        <f t="shared" si="0"/>
        <v>4500</v>
      </c>
      <c r="B49" s="2">
        <f t="shared" si="1"/>
        <v>120</v>
      </c>
      <c r="D49" s="51"/>
      <c r="E49" s="42">
        <f>LOOKUP(E47,A24:A71,B24:B71)</f>
        <v>6</v>
      </c>
      <c r="F49" s="52"/>
    </row>
    <row r="50" spans="1:6" ht="15">
      <c r="A50" s="2">
        <f t="shared" si="0"/>
        <v>4750</v>
      </c>
      <c r="B50" s="2">
        <f t="shared" si="1"/>
        <v>126</v>
      </c>
      <c r="D50" s="51"/>
      <c r="E50" s="42"/>
      <c r="F50" s="52"/>
    </row>
    <row r="51" spans="1:6" ht="15">
      <c r="A51" s="2">
        <f t="shared" si="0"/>
        <v>5000</v>
      </c>
      <c r="B51" s="2">
        <f t="shared" si="1"/>
        <v>132</v>
      </c>
      <c r="D51" s="51"/>
      <c r="E51" s="42">
        <f>ROUNDUP(((E47-1000)/250),0)</f>
        <v>-4</v>
      </c>
      <c r="F51" s="52"/>
    </row>
    <row r="52" spans="1:6" ht="15">
      <c r="A52" s="2">
        <f t="shared" si="0"/>
        <v>5250</v>
      </c>
      <c r="B52" s="2">
        <f t="shared" si="1"/>
        <v>138</v>
      </c>
      <c r="D52" s="51"/>
      <c r="E52" s="42"/>
      <c r="F52" s="52"/>
    </row>
    <row r="53" spans="1:6" ht="15.75" thickBot="1">
      <c r="A53" s="2">
        <f t="shared" si="0"/>
        <v>5500</v>
      </c>
      <c r="B53" s="2">
        <f t="shared" si="1"/>
        <v>144</v>
      </c>
      <c r="D53" s="54"/>
      <c r="E53" s="56">
        <f>IF(E47&lt;1001,E49,(36+(E51*6)))</f>
        <v>6</v>
      </c>
      <c r="F53" s="55"/>
    </row>
    <row r="54" spans="1:6" ht="15">
      <c r="A54" s="2">
        <f t="shared" si="0"/>
        <v>5750</v>
      </c>
      <c r="B54" s="2">
        <f t="shared" si="1"/>
        <v>150</v>
      </c>
      <c r="D54" s="77" t="s">
        <v>64</v>
      </c>
      <c r="E54" s="78"/>
      <c r="F54" s="79"/>
    </row>
    <row r="55" spans="1:6" ht="15">
      <c r="A55" s="2">
        <f t="shared" si="0"/>
        <v>6000</v>
      </c>
      <c r="B55" s="2">
        <f t="shared" si="1"/>
        <v>156</v>
      </c>
      <c r="D55" s="51"/>
      <c r="E55" s="42"/>
      <c r="F55" s="52"/>
    </row>
    <row r="56" spans="1:6" ht="15">
      <c r="A56" s="2">
        <f t="shared" si="0"/>
        <v>6250</v>
      </c>
      <c r="B56" s="2">
        <f t="shared" si="1"/>
        <v>162</v>
      </c>
      <c r="D56" s="51"/>
      <c r="E56" s="42"/>
      <c r="F56" s="52"/>
    </row>
    <row r="57" spans="1:6" ht="15">
      <c r="A57" s="2">
        <f t="shared" si="0"/>
        <v>6500</v>
      </c>
      <c r="B57" s="2">
        <f t="shared" si="1"/>
        <v>168</v>
      </c>
      <c r="D57" s="51"/>
      <c r="E57" s="53">
        <f>IF(Tabelle1!B28&gt;50,(ROUNDUP(Tabelle1!B28,-2)),50)</f>
        <v>50</v>
      </c>
      <c r="F57" s="52"/>
    </row>
    <row r="58" spans="1:6" ht="15">
      <c r="A58" s="2">
        <f t="shared" si="0"/>
        <v>6750</v>
      </c>
      <c r="B58" s="2">
        <f t="shared" si="1"/>
        <v>174</v>
      </c>
      <c r="D58" s="51"/>
      <c r="E58" s="42"/>
      <c r="F58" s="52"/>
    </row>
    <row r="59" spans="1:6" ht="15">
      <c r="A59" s="2">
        <f t="shared" si="0"/>
        <v>7000</v>
      </c>
      <c r="B59" s="2">
        <f t="shared" si="1"/>
        <v>180</v>
      </c>
      <c r="D59" s="51"/>
      <c r="E59" s="42">
        <f>LOOKUP(E57,A24:A71,B24:B71)</f>
        <v>6</v>
      </c>
      <c r="F59" s="52"/>
    </row>
    <row r="60" spans="1:6" ht="15">
      <c r="A60" s="2">
        <f t="shared" si="0"/>
        <v>7250</v>
      </c>
      <c r="B60" s="2">
        <f t="shared" si="1"/>
        <v>186</v>
      </c>
      <c r="D60" s="51"/>
      <c r="E60" s="42"/>
      <c r="F60" s="52"/>
    </row>
    <row r="61" spans="1:6" ht="15">
      <c r="A61" s="2">
        <f t="shared" si="0"/>
        <v>7500</v>
      </c>
      <c r="B61" s="2">
        <f t="shared" si="1"/>
        <v>192</v>
      </c>
      <c r="D61" s="51"/>
      <c r="E61" s="42">
        <f>ROUNDUP(((E57-1000)/250),0)</f>
        <v>-4</v>
      </c>
      <c r="F61" s="52"/>
    </row>
    <row r="62" spans="1:6" ht="15">
      <c r="A62" s="2">
        <f t="shared" si="0"/>
        <v>7750</v>
      </c>
      <c r="B62" s="2">
        <f t="shared" si="1"/>
        <v>198</v>
      </c>
      <c r="D62" s="51"/>
      <c r="E62" s="42"/>
      <c r="F62" s="52"/>
    </row>
    <row r="63" spans="1:6" ht="15.75" thickBot="1">
      <c r="A63" s="2">
        <f t="shared" si="0"/>
        <v>8000</v>
      </c>
      <c r="B63" s="2">
        <f t="shared" si="1"/>
        <v>204</v>
      </c>
      <c r="D63" s="54"/>
      <c r="E63" s="56">
        <f>IF(E57&lt;1001,E59,(36+(E61*6)))</f>
        <v>6</v>
      </c>
      <c r="F63" s="55"/>
    </row>
    <row r="64" spans="1:6" ht="15">
      <c r="A64" s="2">
        <f t="shared" si="0"/>
        <v>8250</v>
      </c>
      <c r="B64" s="2">
        <f t="shared" si="1"/>
        <v>210</v>
      </c>
      <c r="F64" s="20"/>
    </row>
    <row r="65" spans="1:6" ht="15">
      <c r="A65" s="2">
        <f t="shared" si="0"/>
        <v>8500</v>
      </c>
      <c r="B65" s="2">
        <f t="shared" si="1"/>
        <v>216</v>
      </c>
      <c r="F65" s="20"/>
    </row>
    <row r="66" spans="1:6" ht="15">
      <c r="A66" s="2">
        <f t="shared" si="0"/>
        <v>8750</v>
      </c>
      <c r="B66" s="2">
        <f t="shared" si="1"/>
        <v>222</v>
      </c>
      <c r="F66" s="20"/>
    </row>
    <row r="67" spans="1:6" ht="15">
      <c r="A67" s="2">
        <f t="shared" si="0"/>
        <v>9000</v>
      </c>
      <c r="B67" s="2">
        <f t="shared" si="1"/>
        <v>228</v>
      </c>
      <c r="F67" s="20"/>
    </row>
    <row r="68" spans="1:6" ht="15">
      <c r="A68" s="2">
        <f t="shared" si="0"/>
        <v>9250</v>
      </c>
      <c r="B68" s="2">
        <f t="shared" si="1"/>
        <v>234</v>
      </c>
      <c r="F68" s="20"/>
    </row>
    <row r="69" spans="1:6" ht="15">
      <c r="A69" s="2">
        <f t="shared" si="0"/>
        <v>9500</v>
      </c>
      <c r="B69" s="2">
        <f t="shared" si="1"/>
        <v>240</v>
      </c>
      <c r="F69" s="20"/>
    </row>
    <row r="70" spans="1:6" ht="15">
      <c r="A70" s="2">
        <f t="shared" si="0"/>
        <v>9750</v>
      </c>
      <c r="B70" s="2">
        <f t="shared" si="1"/>
        <v>246</v>
      </c>
      <c r="F70" s="20"/>
    </row>
    <row r="71" spans="1:6" ht="15">
      <c r="A71" s="2">
        <f t="shared" si="0"/>
        <v>10000</v>
      </c>
      <c r="B71" s="2">
        <f t="shared" si="1"/>
        <v>252</v>
      </c>
      <c r="F71" s="20"/>
    </row>
    <row r="72" spans="1:6" ht="15">
      <c r="A72" s="45" t="s">
        <v>57</v>
      </c>
      <c r="B72" s="46"/>
      <c r="C72" s="46"/>
      <c r="D72" s="46"/>
      <c r="E72" s="46"/>
      <c r="F72" s="47"/>
    </row>
    <row r="73" spans="1:6" ht="15">
      <c r="A73" s="48"/>
      <c r="B73" s="42"/>
      <c r="C73" s="42"/>
      <c r="D73" s="42"/>
      <c r="E73" s="42"/>
      <c r="F73" s="20"/>
    </row>
    <row r="74" spans="1:6" ht="15">
      <c r="A74" s="48" t="s">
        <v>58</v>
      </c>
      <c r="B74" s="49">
        <v>1</v>
      </c>
      <c r="C74" s="42"/>
      <c r="D74" s="42"/>
      <c r="E74" s="42"/>
      <c r="F74" s="20"/>
    </row>
    <row r="75" spans="1:6" ht="15">
      <c r="A75" s="48" t="s">
        <v>59</v>
      </c>
      <c r="B75" s="49">
        <v>2</v>
      </c>
      <c r="C75" s="42"/>
      <c r="D75" s="42"/>
      <c r="E75" s="42"/>
      <c r="F75" s="20"/>
    </row>
    <row r="76" spans="1:6" ht="15">
      <c r="A76" s="48" t="s">
        <v>60</v>
      </c>
      <c r="B76" s="49">
        <v>3</v>
      </c>
      <c r="C76" s="42"/>
      <c r="D76" s="42"/>
      <c r="E76" s="42"/>
      <c r="F76" s="20"/>
    </row>
    <row r="77" spans="1:6" ht="15">
      <c r="A77" s="44"/>
      <c r="B77" s="21"/>
      <c r="C77" s="21"/>
      <c r="D77" s="21"/>
      <c r="E77" s="21"/>
      <c r="F77" s="22"/>
    </row>
  </sheetData>
  <sheetProtection/>
  <mergeCells count="4">
    <mergeCell ref="D24:F24"/>
    <mergeCell ref="D34:F34"/>
    <mergeCell ref="D44:F44"/>
    <mergeCell ref="D54:F5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</dc:creator>
  <cp:keywords/>
  <dc:description/>
  <cp:lastModifiedBy>Adam</cp:lastModifiedBy>
  <cp:lastPrinted>2013-09-06T11:08:29Z</cp:lastPrinted>
  <dcterms:created xsi:type="dcterms:W3CDTF">2013-07-08T10:53:13Z</dcterms:created>
  <dcterms:modified xsi:type="dcterms:W3CDTF">2013-09-27T13:44:52Z</dcterms:modified>
  <cp:category/>
  <cp:version/>
  <cp:contentType/>
  <cp:contentStatus/>
</cp:coreProperties>
</file>